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FINANCIJSKA IZVJEŠĆA 2024 31.12\"/>
    </mc:Choice>
  </mc:AlternateContent>
  <xr:revisionPtr revIDLastSave="0" documentId="8_{4637EABC-ECA1-43CD-B19F-87D7832D24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J1452" i="1" s="1"/>
  <c r="C1455" i="1"/>
  <c r="G1455" i="1" s="1"/>
  <c r="I1455" i="1" s="1"/>
  <c r="D1455" i="1"/>
  <c r="H1455" i="1"/>
  <c r="C1456" i="1"/>
  <c r="H1456" i="1" s="1"/>
  <c r="D1456" i="1"/>
  <c r="G1456" i="1"/>
  <c r="J1456" i="1"/>
  <c r="C1457" i="1"/>
  <c r="J1457" i="1" s="1"/>
  <c r="D1457" i="1"/>
  <c r="G1457" i="1"/>
  <c r="H1457" i="1"/>
  <c r="I1457" i="1"/>
  <c r="C1458" i="1"/>
  <c r="G1458" i="1" s="1"/>
  <c r="D1458" i="1"/>
  <c r="J1458" i="1" s="1"/>
  <c r="C1459" i="1"/>
  <c r="G1459" i="1" s="1"/>
  <c r="I1459" i="1" s="1"/>
  <c r="D1459" i="1"/>
  <c r="H1459" i="1"/>
  <c r="C1460" i="1"/>
  <c r="H1460" i="1" s="1"/>
  <c r="D1460" i="1"/>
  <c r="G1460" i="1"/>
  <c r="I1460" i="1" s="1"/>
  <c r="J1460" i="1"/>
  <c r="C1462" i="1"/>
  <c r="G1462" i="1" s="1"/>
  <c r="I1462" i="1" s="1"/>
  <c r="D1462" i="1"/>
  <c r="H1462" i="1"/>
  <c r="C1463" i="1"/>
  <c r="H1463" i="1" s="1"/>
  <c r="D1463" i="1"/>
  <c r="G1463" i="1"/>
  <c r="I1463" i="1" s="1"/>
  <c r="J1463" i="1"/>
  <c r="C1464" i="1"/>
  <c r="J1464" i="1" s="1"/>
  <c r="D1464" i="1"/>
  <c r="G1464" i="1"/>
  <c r="H1464" i="1"/>
  <c r="I1464" i="1"/>
  <c r="C1465" i="1"/>
  <c r="G1465" i="1" s="1"/>
  <c r="D1465" i="1"/>
  <c r="J1465" i="1" s="1"/>
  <c r="C1466" i="1"/>
  <c r="G1466" i="1" s="1"/>
  <c r="I1466" i="1" s="1"/>
  <c r="D1466" i="1"/>
  <c r="H1466" i="1"/>
  <c r="C1467" i="1"/>
  <c r="H1467" i="1" s="1"/>
  <c r="D1467" i="1"/>
  <c r="G1467" i="1"/>
  <c r="J1467" i="1"/>
  <c r="C1468" i="1"/>
  <c r="J1468" i="1" s="1"/>
  <c r="D1468" i="1"/>
  <c r="G1468" i="1"/>
  <c r="H1468" i="1"/>
  <c r="I1468" i="1"/>
  <c r="C1471" i="1"/>
  <c r="G1471" i="1" s="1"/>
  <c r="D1471" i="1"/>
  <c r="J1471" i="1" s="1"/>
  <c r="C1472" i="1"/>
  <c r="G1472" i="1" s="1"/>
  <c r="I1472" i="1" s="1"/>
  <c r="D1472" i="1"/>
  <c r="H1472" i="1"/>
  <c r="C1473" i="1"/>
  <c r="H1473" i="1" s="1"/>
  <c r="D1473" i="1"/>
  <c r="G1473" i="1"/>
  <c r="J1473" i="1"/>
  <c r="C1474" i="1"/>
  <c r="D1474" i="1"/>
  <c r="G1474" i="1"/>
  <c r="H1474" i="1"/>
  <c r="I1474" i="1"/>
  <c r="J1474" i="1"/>
  <c r="C1476" i="1"/>
  <c r="H1476" i="1" s="1"/>
  <c r="D1476" i="1"/>
  <c r="G1476" i="1"/>
  <c r="J1476" i="1"/>
  <c r="C1477" i="1"/>
  <c r="D1477" i="1"/>
  <c r="G1477" i="1"/>
  <c r="H1477" i="1"/>
  <c r="I1477" i="1"/>
  <c r="J1477" i="1"/>
  <c r="C1478" i="1"/>
  <c r="G1478" i="1" s="1"/>
  <c r="D1478" i="1"/>
  <c r="J1478" i="1" s="1"/>
  <c r="C1479" i="1"/>
  <c r="G1479" i="1" s="1"/>
  <c r="I1479" i="1" s="1"/>
  <c r="D1479" i="1"/>
  <c r="H1479" i="1"/>
  <c r="C1480" i="1"/>
  <c r="G1480" i="1" s="1"/>
  <c r="H1480" i="1"/>
  <c r="C1482" i="1"/>
  <c r="G1482" i="1" s="1"/>
  <c r="H1482" i="1"/>
  <c r="C1484" i="1"/>
  <c r="H1484" i="1" s="1"/>
  <c r="G1484" i="1"/>
  <c r="C1485" i="1"/>
  <c r="G1485" i="1"/>
  <c r="H1485" i="1"/>
  <c r="C1486" i="1"/>
  <c r="G1486" i="1" s="1"/>
  <c r="C1487" i="1"/>
  <c r="G1487" i="1" s="1"/>
  <c r="C1488" i="1"/>
  <c r="G1488" i="1" s="1"/>
  <c r="H1488" i="1"/>
  <c r="C1489" i="1"/>
  <c r="G1489" i="1" s="1"/>
  <c r="H1489" i="1"/>
  <c r="C1490" i="1"/>
  <c r="G1490" i="1" s="1"/>
  <c r="H1490" i="1"/>
  <c r="C1491" i="1"/>
  <c r="G1491" i="1"/>
  <c r="H1491" i="1"/>
  <c r="C1492" i="1"/>
  <c r="H1492" i="1" s="1"/>
  <c r="G1492" i="1"/>
  <c r="C1494" i="1"/>
  <c r="G1494" i="1" s="1"/>
  <c r="C1495" i="1"/>
  <c r="G1495" i="1" s="1"/>
  <c r="C1496" i="1"/>
  <c r="G1496" i="1" s="1"/>
  <c r="H1496" i="1"/>
  <c r="C1497" i="1"/>
  <c r="G1497" i="1" s="1"/>
  <c r="H1497" i="1"/>
  <c r="C1498" i="1"/>
  <c r="G1498" i="1" s="1"/>
  <c r="H1498" i="1"/>
  <c r="C1500" i="1"/>
  <c r="H1500" i="1" s="1"/>
  <c r="G1500" i="1"/>
  <c r="C1502" i="1"/>
  <c r="G1502" i="1" s="1"/>
  <c r="C1503" i="1"/>
  <c r="G1503" i="1" s="1"/>
  <c r="C1504" i="1"/>
  <c r="G1504" i="1" s="1"/>
  <c r="H1504" i="1"/>
  <c r="C1505" i="1"/>
  <c r="G1505" i="1" s="1"/>
  <c r="H1505" i="1"/>
  <c r="C1506" i="1"/>
  <c r="G1506" i="1" s="1"/>
  <c r="H1506" i="1"/>
  <c r="C1507" i="1"/>
  <c r="G1507" i="1"/>
  <c r="H1507" i="1"/>
  <c r="C1508" i="1"/>
  <c r="H1508" i="1" s="1"/>
  <c r="G1508" i="1"/>
  <c r="C1509" i="1"/>
  <c r="G1509" i="1"/>
  <c r="H1509" i="1"/>
  <c r="C1510" i="1"/>
  <c r="G1510" i="1" s="1"/>
  <c r="C1512" i="1"/>
  <c r="G1512" i="1" s="1"/>
  <c r="H1512" i="1"/>
  <c r="C1513" i="1"/>
  <c r="G1513" i="1" s="1"/>
  <c r="H1513" i="1"/>
  <c r="C1514" i="1"/>
  <c r="G1514" i="1" s="1"/>
  <c r="H1514" i="1"/>
  <c r="C1515" i="1"/>
  <c r="G1515" i="1"/>
  <c r="H1515" i="1"/>
  <c r="C1516" i="1"/>
  <c r="H1516" i="1" s="1"/>
  <c r="G1516" i="1"/>
  <c r="C1520" i="1"/>
  <c r="G1520" i="1" s="1"/>
  <c r="H1520" i="1"/>
  <c r="C1521" i="1"/>
  <c r="G1521" i="1" s="1"/>
  <c r="H1521" i="1"/>
  <c r="C1522" i="1"/>
  <c r="G1522" i="1" s="1"/>
  <c r="H1522" i="1"/>
  <c r="C1523" i="1"/>
  <c r="G1523" i="1"/>
  <c r="H1523" i="1"/>
  <c r="C1526" i="1"/>
  <c r="G1526" i="1" s="1"/>
  <c r="C1527" i="1"/>
  <c r="G1527" i="1" s="1"/>
  <c r="C1528" i="1"/>
  <c r="G1528" i="1" s="1"/>
  <c r="H1528" i="1"/>
  <c r="C1529" i="1"/>
  <c r="G1529" i="1" s="1"/>
  <c r="H1529" i="1"/>
  <c r="C1531" i="1"/>
  <c r="G1531" i="1"/>
  <c r="H1531" i="1"/>
  <c r="C1532" i="1"/>
  <c r="H1532" i="1" s="1"/>
  <c r="G1532" i="1"/>
  <c r="C1533" i="1"/>
  <c r="G1533" i="1"/>
  <c r="H1533" i="1"/>
  <c r="C1534" i="1"/>
  <c r="G1534" i="1" s="1"/>
  <c r="C1536" i="1"/>
  <c r="G1536" i="1" s="1"/>
  <c r="H1536" i="1"/>
  <c r="C1537" i="1"/>
  <c r="G1537" i="1" s="1"/>
  <c r="H1537" i="1"/>
  <c r="C1538" i="1"/>
  <c r="G1538" i="1"/>
  <c r="H1538" i="1"/>
  <c r="C1539" i="1"/>
  <c r="G1539" i="1"/>
  <c r="H1539" i="1"/>
  <c r="C1541" i="1"/>
  <c r="G1541" i="1"/>
  <c r="H1541" i="1"/>
  <c r="C1542" i="1"/>
  <c r="G1542" i="1" s="1"/>
  <c r="C1543" i="1"/>
  <c r="G1543" i="1" s="1"/>
  <c r="C1544" i="1"/>
  <c r="G1544" i="1" s="1"/>
  <c r="H1544" i="1"/>
  <c r="C1546" i="1"/>
  <c r="G1546" i="1"/>
  <c r="H1546" i="1"/>
  <c r="C1547" i="1"/>
  <c r="G1547" i="1"/>
  <c r="H1547" i="1"/>
  <c r="C1548" i="1"/>
  <c r="H1548" i="1" s="1"/>
  <c r="G1548" i="1"/>
  <c r="C1549" i="1"/>
  <c r="G1549" i="1"/>
  <c r="H1549" i="1"/>
  <c r="C1551" i="1"/>
  <c r="G1551" i="1" s="1"/>
  <c r="C1552" i="1"/>
  <c r="G1552" i="1" s="1"/>
  <c r="H1552" i="1"/>
  <c r="C1553" i="1"/>
  <c r="G1553" i="1" s="1"/>
  <c r="H1553" i="1"/>
  <c r="C1554" i="1"/>
  <c r="G1554" i="1" s="1"/>
  <c r="H1554" i="1"/>
  <c r="C1556" i="1"/>
  <c r="H1556" i="1" s="1"/>
  <c r="G1556" i="1"/>
  <c r="C1557" i="1"/>
  <c r="G1557" i="1"/>
  <c r="H1557" i="1"/>
  <c r="C1558" i="1"/>
  <c r="G1558" i="1" s="1"/>
  <c r="C1559" i="1"/>
  <c r="G1559" i="1" s="1"/>
  <c r="C1561" i="1"/>
  <c r="G1561" i="1" s="1"/>
  <c r="H1561" i="1"/>
  <c r="C1562" i="1"/>
  <c r="G1562" i="1"/>
  <c r="H1562" i="1"/>
  <c r="C1563" i="1"/>
  <c r="G1563" i="1"/>
  <c r="H1563" i="1"/>
  <c r="C1564" i="1"/>
  <c r="H1564" i="1" s="1"/>
  <c r="G1564" i="1"/>
  <c r="C1566" i="1"/>
  <c r="G1566" i="1" s="1"/>
  <c r="C1567" i="1"/>
  <c r="G1567" i="1" s="1"/>
  <c r="C1568" i="1"/>
  <c r="G1568" i="1" s="1"/>
  <c r="H1568" i="1"/>
  <c r="C1569" i="1"/>
  <c r="G1569" i="1" s="1"/>
  <c r="H1569" i="1"/>
  <c r="C1571" i="1"/>
  <c r="G1571" i="1"/>
  <c r="H1571" i="1"/>
  <c r="C1572" i="1"/>
  <c r="H1572" i="1" s="1"/>
  <c r="G1572" i="1"/>
  <c r="C1573" i="1"/>
  <c r="G1573" i="1"/>
  <c r="H1573" i="1"/>
  <c r="C1574" i="1"/>
  <c r="G1574" i="1" s="1"/>
  <c r="C1575" i="1"/>
  <c r="G1575" i="1" s="1"/>
  <c r="C1577" i="1"/>
  <c r="G1577" i="1" s="1"/>
  <c r="H1577" i="1"/>
  <c r="C1578" i="1"/>
  <c r="G1578" i="1"/>
  <c r="H1578" i="1"/>
  <c r="C1579" i="1"/>
  <c r="G1579" i="1"/>
  <c r="H1579" i="1"/>
  <c r="C1580" i="1"/>
  <c r="H1580" i="1" s="1"/>
  <c r="G1580" i="1"/>
  <c r="E246" i="9"/>
  <c r="L246" i="9"/>
  <c r="F246" i="9" s="1"/>
  <c r="M246" i="9"/>
  <c r="E247" i="9"/>
  <c r="B247" i="9" s="1"/>
  <c r="L247" i="9"/>
  <c r="M247" i="9"/>
  <c r="F247" i="9" s="1"/>
  <c r="E248" i="9"/>
  <c r="B248" i="9" s="1"/>
  <c r="L248" i="9"/>
  <c r="M248" i="9"/>
  <c r="F248" i="9" s="1"/>
  <c r="E249" i="9"/>
  <c r="L249" i="9"/>
  <c r="M249" i="9"/>
  <c r="F249" i="9" s="1"/>
  <c r="E250" i="9"/>
  <c r="L250" i="9"/>
  <c r="M250" i="9"/>
  <c r="E251" i="9"/>
  <c r="L251" i="9"/>
  <c r="M251" i="9"/>
  <c r="F251" i="9" s="1"/>
  <c r="B251" i="9" s="1"/>
  <c r="E252" i="9"/>
  <c r="F252" i="9"/>
  <c r="L252" i="9"/>
  <c r="M252" i="9"/>
  <c r="E253" i="9"/>
  <c r="L253" i="9"/>
  <c r="M253" i="9"/>
  <c r="F253" i="9" s="1"/>
  <c r="B253" i="9" s="1"/>
  <c r="E254" i="9"/>
  <c r="L254" i="9"/>
  <c r="F254" i="9" s="1"/>
  <c r="B254" i="9" s="1"/>
  <c r="M254" i="9"/>
  <c r="E255" i="9"/>
  <c r="L255" i="9"/>
  <c r="F255" i="9" s="1"/>
  <c r="B255" i="9" s="1"/>
  <c r="M255" i="9"/>
  <c r="E256" i="9"/>
  <c r="L256" i="9"/>
  <c r="F256" i="9" s="1"/>
  <c r="M256" i="9"/>
  <c r="B257" i="9"/>
  <c r="E257" i="9"/>
  <c r="L257" i="9"/>
  <c r="M257" i="9"/>
  <c r="F257" i="9" s="1"/>
  <c r="E258" i="9"/>
  <c r="L258" i="9"/>
  <c r="M258" i="9"/>
  <c r="E259" i="9"/>
  <c r="L259" i="9"/>
  <c r="M259" i="9"/>
  <c r="F259" i="9" s="1"/>
  <c r="B259" i="9" s="1"/>
  <c r="E260" i="9"/>
  <c r="F260" i="9"/>
  <c r="L260" i="9"/>
  <c r="M260" i="9"/>
  <c r="E261" i="9"/>
  <c r="L261" i="9"/>
  <c r="M261" i="9"/>
  <c r="F261" i="9" s="1"/>
  <c r="B261" i="9" s="1"/>
  <c r="E262" i="9"/>
  <c r="L262" i="9"/>
  <c r="F262" i="9" s="1"/>
  <c r="B262" i="9" s="1"/>
  <c r="M262" i="9"/>
  <c r="B263" i="9"/>
  <c r="E263" i="9"/>
  <c r="F263" i="9"/>
  <c r="L263" i="9"/>
  <c r="M263" i="9"/>
  <c r="E264" i="9"/>
  <c r="B264" i="9" s="1"/>
  <c r="L264" i="9"/>
  <c r="F264" i="9" s="1"/>
  <c r="M264" i="9"/>
  <c r="B265" i="9"/>
  <c r="E265" i="9"/>
  <c r="L265" i="9"/>
  <c r="M265" i="9"/>
  <c r="F265" i="9" s="1"/>
  <c r="E266" i="9"/>
  <c r="L266" i="9"/>
  <c r="F266" i="9" s="1"/>
  <c r="M266" i="9"/>
  <c r="E267" i="9"/>
  <c r="B267" i="9" s="1"/>
  <c r="L267" i="9"/>
  <c r="M267" i="9"/>
  <c r="F267" i="9" s="1"/>
  <c r="E268" i="9"/>
  <c r="B268" i="9" s="1"/>
  <c r="F268" i="9"/>
  <c r="L268" i="9"/>
  <c r="M268" i="9"/>
  <c r="E269" i="9"/>
  <c r="F269" i="9"/>
  <c r="B269" i="9" s="1"/>
  <c r="L269" i="9"/>
  <c r="M269" i="9"/>
  <c r="B270" i="9"/>
  <c r="E270" i="9"/>
  <c r="L270" i="9"/>
  <c r="F270" i="9" s="1"/>
  <c r="M270" i="9"/>
  <c r="E271" i="9"/>
  <c r="F271" i="9"/>
  <c r="B271" i="9" s="1"/>
  <c r="L271" i="9"/>
  <c r="M271" i="9"/>
  <c r="E272" i="9"/>
  <c r="B273" i="9"/>
  <c r="E273" i="9"/>
  <c r="F273" i="9"/>
  <c r="H273" i="9"/>
  <c r="I273" i="9"/>
  <c r="F274" i="9"/>
  <c r="H275" i="9"/>
  <c r="L275" i="9"/>
  <c r="F275" i="9" s="1"/>
  <c r="F276" i="9"/>
  <c r="F278" i="9"/>
  <c r="F279" i="9"/>
  <c r="F280" i="9"/>
  <c r="F281" i="9"/>
  <c r="E282" i="9"/>
  <c r="F282" i="9"/>
  <c r="G282" i="9"/>
  <c r="H282" i="9"/>
  <c r="F283" i="9"/>
  <c r="G283" i="9"/>
  <c r="H283" i="9"/>
  <c r="F284" i="9"/>
  <c r="G284" i="9"/>
  <c r="E284" i="9" s="1"/>
  <c r="B284" i="9" s="1"/>
  <c r="H284" i="9"/>
  <c r="F285" i="9"/>
  <c r="F286" i="9"/>
  <c r="G286" i="9"/>
  <c r="H286" i="9"/>
  <c r="E287" i="9"/>
  <c r="B287" i="9" s="1"/>
  <c r="F287" i="9"/>
  <c r="G287" i="9"/>
  <c r="H287" i="9"/>
  <c r="F288" i="9"/>
  <c r="G288" i="9"/>
  <c r="E288" i="9" s="1"/>
  <c r="B288" i="9" s="1"/>
  <c r="H288" i="9"/>
  <c r="F289" i="9"/>
  <c r="G289" i="9"/>
  <c r="H289" i="9"/>
  <c r="E289" i="9" s="1"/>
  <c r="B289" i="9" s="1"/>
  <c r="F290" i="9"/>
  <c r="F291" i="9"/>
  <c r="B292" i="9"/>
  <c r="E292" i="9"/>
  <c r="F292" i="9"/>
  <c r="G292" i="9"/>
  <c r="H292" i="9"/>
  <c r="E293" i="9"/>
  <c r="B293" i="9" s="1"/>
  <c r="F293" i="9"/>
  <c r="G293" i="9"/>
  <c r="H293" i="9"/>
  <c r="F294" i="9"/>
  <c r="G294" i="9"/>
  <c r="H294" i="9"/>
  <c r="E295" i="9"/>
  <c r="F295" i="9"/>
  <c r="G295" i="9"/>
  <c r="H295" i="9"/>
  <c r="F296" i="9"/>
  <c r="G296" i="9"/>
  <c r="H296" i="9"/>
  <c r="B297" i="9"/>
  <c r="F297" i="9"/>
  <c r="G297" i="9"/>
  <c r="H297" i="9"/>
  <c r="E297" i="9" s="1"/>
  <c r="F298" i="9"/>
  <c r="B298" i="9" s="1"/>
  <c r="G298" i="9"/>
  <c r="E298" i="9" s="1"/>
  <c r="H298" i="9"/>
  <c r="F299" i="9"/>
  <c r="G299" i="9"/>
  <c r="E299" i="9" s="1"/>
  <c r="B299" i="9" s="1"/>
  <c r="H299" i="9"/>
  <c r="E300" i="9"/>
  <c r="B300" i="9" s="1"/>
  <c r="F300" i="9"/>
  <c r="G300" i="9"/>
  <c r="H300" i="9"/>
  <c r="E301" i="9"/>
  <c r="B301" i="9" s="1"/>
  <c r="F301" i="9"/>
  <c r="G301" i="9"/>
  <c r="H301" i="9"/>
  <c r="F302" i="9"/>
  <c r="G302" i="9"/>
  <c r="E302" i="9" s="1"/>
  <c r="B302" i="9" s="1"/>
  <c r="H302" i="9"/>
  <c r="E303" i="9"/>
  <c r="F303" i="9"/>
  <c r="G303" i="9"/>
  <c r="H303" i="9"/>
  <c r="F304" i="9"/>
  <c r="G304" i="9"/>
  <c r="H304" i="9"/>
  <c r="B305" i="9"/>
  <c r="E305" i="9"/>
  <c r="F305" i="9"/>
  <c r="G305" i="9"/>
  <c r="H305" i="9"/>
  <c r="F306" i="9"/>
  <c r="G306" i="9"/>
  <c r="E306" i="9" s="1"/>
  <c r="B306" i="9" s="1"/>
  <c r="H306" i="9"/>
  <c r="F307" i="9"/>
  <c r="G307" i="9"/>
  <c r="E307" i="9" s="1"/>
  <c r="B307" i="9" s="1"/>
  <c r="H307" i="9"/>
  <c r="F308" i="9"/>
  <c r="F309" i="9"/>
  <c r="G309" i="9"/>
  <c r="H309" i="9"/>
  <c r="F310" i="9"/>
  <c r="F311" i="9"/>
  <c r="F313" i="9"/>
  <c r="F312" i="9" s="1"/>
  <c r="F314" i="9"/>
  <c r="F315" i="9"/>
  <c r="F316" i="9"/>
  <c r="F318" i="9"/>
  <c r="F317" i="9" s="1"/>
  <c r="J1448" i="9"/>
  <c r="L1448" i="9"/>
  <c r="M245" i="9"/>
  <c r="L245" i="9"/>
  <c r="F245" i="9" s="1"/>
  <c r="E245" i="9"/>
  <c r="B245" i="9" s="1"/>
  <c r="M244" i="9"/>
  <c r="L244" i="9"/>
  <c r="F244" i="9" s="1"/>
  <c r="B244" i="9" s="1"/>
  <c r="E244" i="9"/>
  <c r="M243" i="9"/>
  <c r="L243" i="9"/>
  <c r="F243" i="9"/>
  <c r="E243" i="9"/>
  <c r="M242" i="9"/>
  <c r="L242" i="9"/>
  <c r="F242" i="9"/>
  <c r="E242" i="9"/>
  <c r="B242" i="9"/>
  <c r="M241" i="9"/>
  <c r="L241" i="9"/>
  <c r="F241" i="9" s="1"/>
  <c r="B241" i="9" s="1"/>
  <c r="E241" i="9"/>
  <c r="M240" i="9"/>
  <c r="F240" i="9" s="1"/>
  <c r="L240" i="9"/>
  <c r="E240" i="9"/>
  <c r="M239" i="9"/>
  <c r="F239" i="9" s="1"/>
  <c r="L239" i="9"/>
  <c r="E239" i="9"/>
  <c r="B239" i="9" s="1"/>
  <c r="M238" i="9"/>
  <c r="L238" i="9"/>
  <c r="F238" i="9" s="1"/>
  <c r="E238" i="9"/>
  <c r="B238" i="9" s="1"/>
  <c r="M237" i="9"/>
  <c r="L237" i="9"/>
  <c r="F237" i="9" s="1"/>
  <c r="B237" i="9" s="1"/>
  <c r="E237" i="9"/>
  <c r="M236" i="9"/>
  <c r="L236" i="9"/>
  <c r="F236" i="9" s="1"/>
  <c r="E236" i="9"/>
  <c r="B236" i="9"/>
  <c r="M235" i="9"/>
  <c r="L235" i="9"/>
  <c r="F235" i="9" s="1"/>
  <c r="E235" i="9"/>
  <c r="M234" i="9"/>
  <c r="L234" i="9"/>
  <c r="F234" i="9"/>
  <c r="B234" i="9" s="1"/>
  <c r="E234" i="9"/>
  <c r="M233" i="9"/>
  <c r="L233" i="9"/>
  <c r="E233" i="9"/>
  <c r="M232" i="9"/>
  <c r="L232" i="9"/>
  <c r="F232" i="9"/>
  <c r="E232" i="9"/>
  <c r="B232" i="9" s="1"/>
  <c r="M231" i="9"/>
  <c r="L231" i="9"/>
  <c r="F231" i="9" s="1"/>
  <c r="E231" i="9"/>
  <c r="M230" i="9"/>
  <c r="L230" i="9"/>
  <c r="F230" i="9" s="1"/>
  <c r="E230" i="9"/>
  <c r="M229" i="9"/>
  <c r="L229" i="9"/>
  <c r="F229" i="9" s="1"/>
  <c r="B229" i="9" s="1"/>
  <c r="E229" i="9"/>
  <c r="M228" i="9"/>
  <c r="L228" i="9"/>
  <c r="F228" i="9" s="1"/>
  <c r="B228" i="9" s="1"/>
  <c r="E228" i="9"/>
  <c r="M227" i="9"/>
  <c r="L227" i="9"/>
  <c r="F227" i="9" s="1"/>
  <c r="E227" i="9"/>
  <c r="M226" i="9"/>
  <c r="L226" i="9"/>
  <c r="F226" i="9"/>
  <c r="E226" i="9"/>
  <c r="B226" i="9"/>
  <c r="M225" i="9"/>
  <c r="L225" i="9"/>
  <c r="E225" i="9"/>
  <c r="M224" i="9"/>
  <c r="L224" i="9"/>
  <c r="F224" i="9"/>
  <c r="E224" i="9"/>
  <c r="M223" i="9"/>
  <c r="L223" i="9"/>
  <c r="F223" i="9" s="1"/>
  <c r="B223" i="9" s="1"/>
  <c r="E223" i="9"/>
  <c r="M222" i="9"/>
  <c r="L222" i="9"/>
  <c r="F222" i="9" s="1"/>
  <c r="E222" i="9"/>
  <c r="B222" i="9" s="1"/>
  <c r="M221" i="9"/>
  <c r="L221" i="9"/>
  <c r="F221" i="9"/>
  <c r="B221" i="9" s="1"/>
  <c r="E221" i="9"/>
  <c r="M220" i="9"/>
  <c r="L220" i="9"/>
  <c r="F220" i="9" s="1"/>
  <c r="B220" i="9" s="1"/>
  <c r="E220" i="9"/>
  <c r="M219" i="9"/>
  <c r="L219" i="9"/>
  <c r="F219" i="9" s="1"/>
  <c r="E219" i="9"/>
  <c r="M218" i="9"/>
  <c r="L218" i="9"/>
  <c r="F218" i="9"/>
  <c r="E218" i="9"/>
  <c r="B218" i="9"/>
  <c r="M217" i="9"/>
  <c r="L217" i="9"/>
  <c r="E217" i="9"/>
  <c r="M216" i="9"/>
  <c r="L216" i="9"/>
  <c r="F216" i="9"/>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F150" i="9"/>
  <c r="E150" i="9"/>
  <c r="B150" i="9"/>
  <c r="H149" i="9"/>
  <c r="G149" i="9"/>
  <c r="E149" i="9" s="1"/>
  <c r="B149" i="9" s="1"/>
  <c r="F149" i="9"/>
  <c r="H148" i="9"/>
  <c r="G148" i="9"/>
  <c r="E148" i="9" s="1"/>
  <c r="F148" i="9"/>
  <c r="H147" i="9"/>
  <c r="G147" i="9"/>
  <c r="E147" i="9" s="1"/>
  <c r="B147" i="9" s="1"/>
  <c r="F147" i="9"/>
  <c r="H146" i="9"/>
  <c r="E146" i="9" s="1"/>
  <c r="B146" i="9" s="1"/>
  <c r="G146" i="9"/>
  <c r="F146" i="9"/>
  <c r="H145" i="9"/>
  <c r="G145" i="9"/>
  <c r="F145" i="9"/>
  <c r="E145" i="9"/>
  <c r="B145" i="9" s="1"/>
  <c r="H144" i="9"/>
  <c r="E144" i="9" s="1"/>
  <c r="B144" i="9" s="1"/>
  <c r="G144" i="9"/>
  <c r="F144" i="9"/>
  <c r="F143" i="9"/>
  <c r="H142" i="9"/>
  <c r="G142" i="9"/>
  <c r="F142" i="9"/>
  <c r="E142" i="9"/>
  <c r="B142" i="9"/>
  <c r="H141" i="9"/>
  <c r="G141" i="9"/>
  <c r="E141" i="9" s="1"/>
  <c r="B141" i="9" s="1"/>
  <c r="F141" i="9"/>
  <c r="H140" i="9"/>
  <c r="G140" i="9"/>
  <c r="E140" i="9" s="1"/>
  <c r="F140" i="9"/>
  <c r="H139" i="9"/>
  <c r="G139" i="9"/>
  <c r="E139" i="9" s="1"/>
  <c r="B139" i="9" s="1"/>
  <c r="F139" i="9"/>
  <c r="H138" i="9"/>
  <c r="E138" i="9" s="1"/>
  <c r="B138" i="9" s="1"/>
  <c r="G138" i="9"/>
  <c r="F138" i="9"/>
  <c r="H137" i="9"/>
  <c r="G137" i="9"/>
  <c r="F137" i="9"/>
  <c r="E137" i="9"/>
  <c r="B137" i="9" s="1"/>
  <c r="H136" i="9"/>
  <c r="E136" i="9" s="1"/>
  <c r="B136" i="9" s="1"/>
  <c r="G136" i="9"/>
  <c r="F136" i="9"/>
  <c r="H135" i="9"/>
  <c r="G135" i="9"/>
  <c r="E135" i="9" s="1"/>
  <c r="B135" i="9" s="1"/>
  <c r="F135" i="9"/>
  <c r="H134" i="9"/>
  <c r="G134" i="9"/>
  <c r="F134" i="9"/>
  <c r="E134" i="9"/>
  <c r="B134" i="9"/>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E128" i="9" s="1"/>
  <c r="B128" i="9" s="1"/>
  <c r="G128" i="9"/>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E120" i="9" s="1"/>
  <c r="B120" i="9" s="1"/>
  <c r="G120" i="9"/>
  <c r="F120" i="9"/>
  <c r="H119" i="9"/>
  <c r="G119" i="9"/>
  <c r="E119" i="9" s="1"/>
  <c r="B119" i="9" s="1"/>
  <c r="F119" i="9"/>
  <c r="H118" i="9"/>
  <c r="G118" i="9"/>
  <c r="F118" i="9"/>
  <c r="E118" i="9"/>
  <c r="B118" i="9"/>
  <c r="H117" i="9"/>
  <c r="G117" i="9"/>
  <c r="E117" i="9" s="1"/>
  <c r="B117" i="9" s="1"/>
  <c r="F117" i="9"/>
  <c r="H116" i="9"/>
  <c r="G116" i="9"/>
  <c r="E116" i="9" s="1"/>
  <c r="B116" i="9" s="1"/>
  <c r="F116" i="9"/>
  <c r="H115" i="9"/>
  <c r="G115" i="9"/>
  <c r="E115" i="9" s="1"/>
  <c r="B115" i="9" s="1"/>
  <c r="F115" i="9"/>
  <c r="H114" i="9"/>
  <c r="E114" i="9" s="1"/>
  <c r="G114" i="9"/>
  <c r="F114" i="9"/>
  <c r="H113" i="9"/>
  <c r="G113" i="9"/>
  <c r="F113" i="9"/>
  <c r="E113" i="9"/>
  <c r="B113" i="9" s="1"/>
  <c r="H112" i="9"/>
  <c r="E112" i="9" s="1"/>
  <c r="B112" i="9" s="1"/>
  <c r="G112" i="9"/>
  <c r="F112" i="9"/>
  <c r="H111" i="9"/>
  <c r="G111" i="9"/>
  <c r="E111" i="9" s="1"/>
  <c r="B111" i="9" s="1"/>
  <c r="F111" i="9"/>
  <c r="H110" i="9"/>
  <c r="G110" i="9"/>
  <c r="F110" i="9"/>
  <c r="E110" i="9"/>
  <c r="B110" i="9"/>
  <c r="H109" i="9"/>
  <c r="G109" i="9"/>
  <c r="E109" i="9" s="1"/>
  <c r="B109" i="9" s="1"/>
  <c r="F109" i="9"/>
  <c r="H108" i="9"/>
  <c r="G108" i="9"/>
  <c r="E108" i="9" s="1"/>
  <c r="B108" i="9" s="1"/>
  <c r="F108" i="9"/>
  <c r="H107" i="9"/>
  <c r="G107" i="9"/>
  <c r="E107" i="9" s="1"/>
  <c r="B107" i="9" s="1"/>
  <c r="F107" i="9"/>
  <c r="H106" i="9"/>
  <c r="E106" i="9" s="1"/>
  <c r="G106" i="9"/>
  <c r="F106" i="9"/>
  <c r="H105" i="9"/>
  <c r="G105" i="9"/>
  <c r="F105" i="9"/>
  <c r="E105" i="9"/>
  <c r="B105" i="9" s="1"/>
  <c r="H104" i="9"/>
  <c r="E104" i="9" s="1"/>
  <c r="B104" i="9" s="1"/>
  <c r="G104" i="9"/>
  <c r="F104" i="9"/>
  <c r="H103" i="9"/>
  <c r="G103" i="9"/>
  <c r="F103" i="9"/>
  <c r="E103" i="9"/>
  <c r="B103" i="9" s="1"/>
  <c r="H102" i="9"/>
  <c r="G102" i="9"/>
  <c r="F102" i="9"/>
  <c r="E102" i="9"/>
  <c r="B102" i="9"/>
  <c r="H101" i="9"/>
  <c r="G101" i="9"/>
  <c r="E101" i="9" s="1"/>
  <c r="B101" i="9" s="1"/>
  <c r="F101" i="9"/>
  <c r="H100" i="9"/>
  <c r="G100" i="9"/>
  <c r="E100" i="9" s="1"/>
  <c r="F100" i="9"/>
  <c r="B100" i="9"/>
  <c r="H99" i="9"/>
  <c r="G99" i="9"/>
  <c r="E99" i="9" s="1"/>
  <c r="B99" i="9" s="1"/>
  <c r="F99" i="9"/>
  <c r="H98" i="9"/>
  <c r="E98" i="9" s="1"/>
  <c r="B98" i="9" s="1"/>
  <c r="G98" i="9"/>
  <c r="F98" i="9"/>
  <c r="H97" i="9"/>
  <c r="G97" i="9"/>
  <c r="F97" i="9"/>
  <c r="E97" i="9"/>
  <c r="B97" i="9" s="1"/>
  <c r="H96" i="9"/>
  <c r="E96" i="9" s="1"/>
  <c r="B96" i="9" s="1"/>
  <c r="G96" i="9"/>
  <c r="F96" i="9"/>
  <c r="H95" i="9"/>
  <c r="G95" i="9"/>
  <c r="F95" i="9"/>
  <c r="E95" i="9"/>
  <c r="B95" i="9" s="1"/>
  <c r="H94" i="9"/>
  <c r="G94" i="9"/>
  <c r="F94" i="9"/>
  <c r="E94" i="9"/>
  <c r="B94" i="9"/>
  <c r="H93" i="9"/>
  <c r="G93" i="9"/>
  <c r="E93" i="9" s="1"/>
  <c r="B93" i="9" s="1"/>
  <c r="F93" i="9"/>
  <c r="H92" i="9"/>
  <c r="G92" i="9"/>
  <c r="E92" i="9" s="1"/>
  <c r="F92" i="9"/>
  <c r="B92" i="9" s="1"/>
  <c r="H91" i="9"/>
  <c r="G91" i="9"/>
  <c r="E91" i="9" s="1"/>
  <c r="B91" i="9" s="1"/>
  <c r="F91" i="9"/>
  <c r="H90" i="9"/>
  <c r="E90" i="9" s="1"/>
  <c r="B90" i="9" s="1"/>
  <c r="G90" i="9"/>
  <c r="F90" i="9"/>
  <c r="H89" i="9"/>
  <c r="G89" i="9"/>
  <c r="F89" i="9"/>
  <c r="E89" i="9"/>
  <c r="B89" i="9" s="1"/>
  <c r="H88" i="9"/>
  <c r="E88" i="9" s="1"/>
  <c r="B88" i="9" s="1"/>
  <c r="G88" i="9"/>
  <c r="F88" i="9"/>
  <c r="H87" i="9"/>
  <c r="G87" i="9"/>
  <c r="E87" i="9" s="1"/>
  <c r="B87" i="9" s="1"/>
  <c r="F87" i="9"/>
  <c r="H86" i="9"/>
  <c r="G86" i="9"/>
  <c r="F86" i="9"/>
  <c r="E86" i="9"/>
  <c r="B86" i="9"/>
  <c r="H85" i="9"/>
  <c r="G85" i="9"/>
  <c r="E85" i="9" s="1"/>
  <c r="B85" i="9" s="1"/>
  <c r="F85" i="9"/>
  <c r="H84" i="9"/>
  <c r="G84" i="9"/>
  <c r="E84" i="9" s="1"/>
  <c r="B84" i="9" s="1"/>
  <c r="F84" i="9"/>
  <c r="H83" i="9"/>
  <c r="G83" i="9"/>
  <c r="E83" i="9" s="1"/>
  <c r="B83" i="9" s="1"/>
  <c r="F83" i="9"/>
  <c r="H82" i="9"/>
  <c r="E82" i="9" s="1"/>
  <c r="G82" i="9"/>
  <c r="F82" i="9"/>
  <c r="H81" i="9"/>
  <c r="G81" i="9"/>
  <c r="F81" i="9"/>
  <c r="E81" i="9"/>
  <c r="B81" i="9" s="1"/>
  <c r="H80" i="9"/>
  <c r="E80" i="9" s="1"/>
  <c r="B80" i="9" s="1"/>
  <c r="G80" i="9"/>
  <c r="F80" i="9"/>
  <c r="H79" i="9"/>
  <c r="G79" i="9"/>
  <c r="E79" i="9" s="1"/>
  <c r="B79" i="9" s="1"/>
  <c r="F79" i="9"/>
  <c r="H78" i="9"/>
  <c r="G78" i="9"/>
  <c r="F78" i="9"/>
  <c r="E78" i="9"/>
  <c r="B78" i="9"/>
  <c r="H77" i="9"/>
  <c r="G77" i="9"/>
  <c r="E77" i="9" s="1"/>
  <c r="B77" i="9" s="1"/>
  <c r="F77" i="9"/>
  <c r="H76" i="9"/>
  <c r="G76" i="9"/>
  <c r="E76" i="9" s="1"/>
  <c r="B76" i="9" s="1"/>
  <c r="F76" i="9"/>
  <c r="H75" i="9"/>
  <c r="G75" i="9"/>
  <c r="E75" i="9" s="1"/>
  <c r="B75" i="9" s="1"/>
  <c r="F75" i="9"/>
  <c r="H74" i="9"/>
  <c r="E74" i="9" s="1"/>
  <c r="G74" i="9"/>
  <c r="F74" i="9"/>
  <c r="H73" i="9"/>
  <c r="G73" i="9"/>
  <c r="F73" i="9"/>
  <c r="E73" i="9"/>
  <c r="B73" i="9" s="1"/>
  <c r="H72" i="9"/>
  <c r="E72" i="9" s="1"/>
  <c r="B72" i="9" s="1"/>
  <c r="G72" i="9"/>
  <c r="F72" i="9"/>
  <c r="H71" i="9"/>
  <c r="G71" i="9"/>
  <c r="F71" i="9"/>
  <c r="E71" i="9"/>
  <c r="B71" i="9" s="1"/>
  <c r="H70" i="9"/>
  <c r="G70" i="9"/>
  <c r="F70" i="9"/>
  <c r="E70" i="9"/>
  <c r="B70" i="9"/>
  <c r="H69" i="9"/>
  <c r="G69" i="9"/>
  <c r="E69" i="9" s="1"/>
  <c r="B69" i="9" s="1"/>
  <c r="F69" i="9"/>
  <c r="H68" i="9"/>
  <c r="G68" i="9"/>
  <c r="E68" i="9" s="1"/>
  <c r="F68" i="9"/>
  <c r="B68" i="9"/>
  <c r="H67" i="9"/>
  <c r="G67" i="9"/>
  <c r="E67" i="9" s="1"/>
  <c r="B67" i="9" s="1"/>
  <c r="F67" i="9"/>
  <c r="H66" i="9"/>
  <c r="E66" i="9" s="1"/>
  <c r="G66" i="9"/>
  <c r="F66" i="9"/>
  <c r="H65" i="9"/>
  <c r="G65" i="9"/>
  <c r="F65" i="9"/>
  <c r="E65" i="9"/>
  <c r="B65" i="9" s="1"/>
  <c r="H64" i="9"/>
  <c r="E64" i="9" s="1"/>
  <c r="B64" i="9" s="1"/>
  <c r="G64" i="9"/>
  <c r="F64" i="9"/>
  <c r="H63" i="9"/>
  <c r="G63" i="9"/>
  <c r="F63" i="9"/>
  <c r="E63" i="9"/>
  <c r="B63" i="9" s="1"/>
  <c r="H62" i="9"/>
  <c r="G62" i="9"/>
  <c r="F62" i="9"/>
  <c r="E62" i="9"/>
  <c r="B62" i="9"/>
  <c r="H61" i="9"/>
  <c r="G61" i="9"/>
  <c r="E61" i="9" s="1"/>
  <c r="B61" i="9" s="1"/>
  <c r="F61" i="9"/>
  <c r="H60" i="9"/>
  <c r="G60" i="9"/>
  <c r="E60" i="9" s="1"/>
  <c r="F60" i="9"/>
  <c r="B60" i="9" s="1"/>
  <c r="H59" i="9"/>
  <c r="G59" i="9"/>
  <c r="E59" i="9" s="1"/>
  <c r="B59" i="9" s="1"/>
  <c r="F59" i="9"/>
  <c r="H58" i="9"/>
  <c r="E58" i="9" s="1"/>
  <c r="B58" i="9" s="1"/>
  <c r="G58" i="9"/>
  <c r="F58" i="9"/>
  <c r="H57" i="9"/>
  <c r="G57" i="9"/>
  <c r="F57" i="9"/>
  <c r="E57" i="9"/>
  <c r="B57" i="9" s="1"/>
  <c r="H56" i="9"/>
  <c r="E56" i="9" s="1"/>
  <c r="B56" i="9" s="1"/>
  <c r="G56" i="9"/>
  <c r="F56" i="9"/>
  <c r="H55" i="9"/>
  <c r="G55" i="9"/>
  <c r="F55" i="9"/>
  <c r="E55" i="9"/>
  <c r="B55" i="9" s="1"/>
  <c r="H54" i="9"/>
  <c r="G54" i="9"/>
  <c r="F54" i="9"/>
  <c r="E54" i="9"/>
  <c r="B54" i="9"/>
  <c r="H53" i="9"/>
  <c r="G53" i="9"/>
  <c r="E53" i="9" s="1"/>
  <c r="B53" i="9" s="1"/>
  <c r="F53" i="9"/>
  <c r="H52" i="9"/>
  <c r="G52" i="9"/>
  <c r="E52" i="9" s="1"/>
  <c r="B52" i="9" s="1"/>
  <c r="F52" i="9"/>
  <c r="H51" i="9"/>
  <c r="G51" i="9"/>
  <c r="E51" i="9" s="1"/>
  <c r="B51" i="9" s="1"/>
  <c r="F51" i="9"/>
  <c r="H50" i="9"/>
  <c r="E50" i="9" s="1"/>
  <c r="G50" i="9"/>
  <c r="F50" i="9"/>
  <c r="H49" i="9"/>
  <c r="G49" i="9"/>
  <c r="F49" i="9"/>
  <c r="E49" i="9"/>
  <c r="B49" i="9" s="1"/>
  <c r="H48" i="9"/>
  <c r="G48" i="9"/>
  <c r="E48" i="9" s="1"/>
  <c r="B48" i="9" s="1"/>
  <c r="F48" i="9"/>
  <c r="H47" i="9"/>
  <c r="G47" i="9"/>
  <c r="E47" i="9" s="1"/>
  <c r="B47" i="9" s="1"/>
  <c r="F47" i="9"/>
  <c r="H46" i="9"/>
  <c r="E46" i="9" s="1"/>
  <c r="B46" i="9" s="1"/>
  <c r="G46" i="9"/>
  <c r="F46" i="9"/>
  <c r="H45" i="9"/>
  <c r="G45" i="9"/>
  <c r="E45" i="9" s="1"/>
  <c r="B45" i="9" s="1"/>
  <c r="F45" i="9"/>
  <c r="H44" i="9"/>
  <c r="G44" i="9"/>
  <c r="E44" i="9" s="1"/>
  <c r="F44" i="9"/>
  <c r="B44" i="9"/>
  <c r="H43" i="9"/>
  <c r="G43" i="9"/>
  <c r="E43" i="9" s="1"/>
  <c r="B43" i="9" s="1"/>
  <c r="F43" i="9"/>
  <c r="H42" i="9"/>
  <c r="E42" i="9" s="1"/>
  <c r="G42" i="9"/>
  <c r="F42" i="9"/>
  <c r="H41" i="9"/>
  <c r="G41" i="9"/>
  <c r="F41" i="9"/>
  <c r="E41" i="9"/>
  <c r="B41" i="9" s="1"/>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G34" i="9"/>
  <c r="F34" i="9"/>
  <c r="H33" i="9"/>
  <c r="G33" i="9"/>
  <c r="F33" i="9"/>
  <c r="E33" i="9"/>
  <c r="B33" i="9" s="1"/>
  <c r="H32" i="9"/>
  <c r="G32" i="9"/>
  <c r="E32" i="9" s="1"/>
  <c r="B32" i="9" s="1"/>
  <c r="F32" i="9"/>
  <c r="H31" i="9"/>
  <c r="G31" i="9"/>
  <c r="E31" i="9" s="1"/>
  <c r="B31" i="9" s="1"/>
  <c r="F31" i="9"/>
  <c r="H30" i="9"/>
  <c r="E30" i="9" s="1"/>
  <c r="B30" i="9" s="1"/>
  <c r="G30" i="9"/>
  <c r="F30" i="9"/>
  <c r="H29" i="9"/>
  <c r="G29" i="9"/>
  <c r="E29" i="9" s="1"/>
  <c r="B29" i="9" s="1"/>
  <c r="F29" i="9"/>
  <c r="H28" i="9"/>
  <c r="G28" i="9"/>
  <c r="E28" i="9" s="1"/>
  <c r="F28" i="9"/>
  <c r="B28" i="9"/>
  <c r="H27" i="9"/>
  <c r="G27" i="9"/>
  <c r="E27" i="9" s="1"/>
  <c r="B27" i="9" s="1"/>
  <c r="F27" i="9"/>
  <c r="H26" i="9"/>
  <c r="E26" i="9" s="1"/>
  <c r="G26" i="9"/>
  <c r="F26" i="9"/>
  <c r="H25" i="9"/>
  <c r="G25" i="9"/>
  <c r="F25" i="9"/>
  <c r="E25" i="9"/>
  <c r="B25" i="9" s="1"/>
  <c r="H24" i="9"/>
  <c r="G24" i="9"/>
  <c r="F24" i="9"/>
  <c r="H23" i="9"/>
  <c r="G23" i="9"/>
  <c r="E23" i="9" s="1"/>
  <c r="B23" i="9" s="1"/>
  <c r="F23" i="9"/>
  <c r="H22" i="9"/>
  <c r="E22" i="9" s="1"/>
  <c r="B22" i="9" s="1"/>
  <c r="G22" i="9"/>
  <c r="F22" i="9"/>
  <c r="F21" i="9"/>
  <c r="F4" i="9"/>
  <c r="O3" i="9"/>
  <c r="G275" i="9" s="1"/>
  <c r="E275" i="9" s="1"/>
  <c r="B275" i="9" s="1"/>
  <c r="I3" i="9"/>
  <c r="G177" i="9" s="1"/>
  <c r="E177" i="9" s="1"/>
  <c r="B177" i="9" s="1"/>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E44" i="7"/>
  <c r="D1475" i="1" s="1"/>
  <c r="D44" i="7"/>
  <c r="C1475" i="1" s="1"/>
  <c r="E39" i="7"/>
  <c r="D1470" i="1" s="1"/>
  <c r="D39" i="7"/>
  <c r="C1470" i="1" s="1"/>
  <c r="E30" i="7"/>
  <c r="D1461" i="1" s="1"/>
  <c r="D30" i="7"/>
  <c r="E23" i="7"/>
  <c r="D23" i="7"/>
  <c r="C1454" i="1" s="1"/>
  <c r="E14" i="7"/>
  <c r="D14" i="7"/>
  <c r="E7" i="7"/>
  <c r="D7" i="7"/>
  <c r="D6" i="7" s="1"/>
  <c r="E6"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D245" i="5" s="1"/>
  <c r="F245" i="5" s="1"/>
  <c r="E245" i="5"/>
  <c r="F244" i="5"/>
  <c r="F243" i="5"/>
  <c r="E242" i="5"/>
  <c r="D242" i="5"/>
  <c r="F242" i="5" s="1"/>
  <c r="F241" i="5"/>
  <c r="F240" i="5"/>
  <c r="E239" i="5"/>
  <c r="D239" i="5"/>
  <c r="F239" i="5" s="1"/>
  <c r="E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D78" i="5" s="1"/>
  <c r="E78" i="5"/>
  <c r="F77" i="5"/>
  <c r="F76" i="5"/>
  <c r="F75" i="5"/>
  <c r="F74" i="5"/>
  <c r="F73" i="5"/>
  <c r="F72" i="5"/>
  <c r="F71" i="5"/>
  <c r="F70" i="5"/>
  <c r="E70" i="5"/>
  <c r="D70" i="5"/>
  <c r="F69" i="5"/>
  <c r="E69" i="5"/>
  <c r="E68" i="5" s="1"/>
  <c r="I21" i="3"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990" i="1" s="1"/>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E528" i="4" s="1"/>
  <c r="D543" i="4"/>
  <c r="F543" i="4" s="1"/>
  <c r="F542" i="4"/>
  <c r="F541" i="4"/>
  <c r="F540" i="4"/>
  <c r="F539" i="4"/>
  <c r="E538" i="4"/>
  <c r="D538" i="4"/>
  <c r="F538" i="4" s="1"/>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D473" i="4"/>
  <c r="F471" i="4"/>
  <c r="F470" i="4"/>
  <c r="E469" i="4"/>
  <c r="E459" i="4"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8" i="4"/>
  <c r="F418" i="4" s="1"/>
  <c r="F417" i="4"/>
  <c r="E417" i="4"/>
  <c r="E644" i="4" s="1"/>
  <c r="D417" i="4"/>
  <c r="D644" i="4" s="1"/>
  <c r="F644" i="4" s="1"/>
  <c r="F416" i="4"/>
  <c r="E416" i="4"/>
  <c r="E643" i="4" s="1"/>
  <c r="F643" i="4" s="1"/>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E351" i="4" s="1"/>
  <c r="D356" i="4"/>
  <c r="F355" i="4"/>
  <c r="F354" i="4"/>
  <c r="F353" i="4"/>
  <c r="F352" i="4"/>
  <c r="E352" i="4"/>
  <c r="D352" i="4"/>
  <c r="D351" i="4" s="1"/>
  <c r="F351" i="4" s="1"/>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F304" i="4"/>
  <c r="E304" i="4"/>
  <c r="D304" i="4"/>
  <c r="F303" i="4"/>
  <c r="F302" i="4"/>
  <c r="F301" i="4"/>
  <c r="F300" i="4"/>
  <c r="E300" i="4"/>
  <c r="D300" i="4"/>
  <c r="D299" i="4" s="1"/>
  <c r="F299"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E215" i="4" s="1"/>
  <c r="D216" i="4"/>
  <c r="F215" i="4"/>
  <c r="D215"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3" i="4" s="1"/>
  <c r="F162" i="4"/>
  <c r="F161" i="4"/>
  <c r="F160" i="4"/>
  <c r="E159" i="4"/>
  <c r="F159" i="4" s="1"/>
  <c r="D159" i="4"/>
  <c r="F158" i="4"/>
  <c r="F157" i="4"/>
  <c r="F156" i="4"/>
  <c r="F155" i="4"/>
  <c r="F154" i="4"/>
  <c r="F153" i="4"/>
  <c r="E153" i="4"/>
  <c r="D153" i="4"/>
  <c r="E152" i="4"/>
  <c r="D152" i="4"/>
  <c r="F150" i="4"/>
  <c r="F149" i="4"/>
  <c r="F148" i="4"/>
  <c r="F147" i="4"/>
  <c r="F146" i="4"/>
  <c r="F145" i="4"/>
  <c r="F144" i="4"/>
  <c r="F143" i="4"/>
  <c r="F142" i="4"/>
  <c r="F141" i="4"/>
  <c r="E140" i="4"/>
  <c r="E139" i="4" s="1"/>
  <c r="D140" i="4"/>
  <c r="D139" i="4" s="1"/>
  <c r="F139" i="4" s="1"/>
  <c r="F138" i="4"/>
  <c r="F137" i="4"/>
  <c r="F136" i="4"/>
  <c r="F135" i="4"/>
  <c r="F134" i="4"/>
  <c r="E134" i="4"/>
  <c r="D134" i="4"/>
  <c r="F133" i="4"/>
  <c r="E133" i="4"/>
  <c r="D133" i="4"/>
  <c r="F132" i="4"/>
  <c r="F131" i="4"/>
  <c r="F130" i="4"/>
  <c r="F129" i="4"/>
  <c r="E128" i="4"/>
  <c r="D128" i="4"/>
  <c r="F128" i="4" s="1"/>
  <c r="F127" i="4"/>
  <c r="F126" i="4"/>
  <c r="F125" i="4"/>
  <c r="E125" i="4"/>
  <c r="E124"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D82" i="4" s="1"/>
  <c r="F82"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451" i="1"/>
  <c r="D1451" i="1"/>
  <c r="C1451" i="1"/>
  <c r="J1451" i="1" s="1"/>
  <c r="G1450" i="1"/>
  <c r="D1450" i="1"/>
  <c r="C1450" i="1"/>
  <c r="J1450" i="1" s="1"/>
  <c r="D1449" i="1"/>
  <c r="C1449" i="1"/>
  <c r="D1448" i="1"/>
  <c r="C1448" i="1"/>
  <c r="J1448" i="1" s="1"/>
  <c r="J1447" i="1"/>
  <c r="H1447" i="1"/>
  <c r="G1447" i="1"/>
  <c r="D1447" i="1"/>
  <c r="C1447" i="1"/>
  <c r="D1446" i="1"/>
  <c r="H1446" i="1" s="1"/>
  <c r="C1446" i="1"/>
  <c r="D1445" i="1"/>
  <c r="C1445" i="1"/>
  <c r="H1445" i="1" s="1"/>
  <c r="H1444" i="1"/>
  <c r="D1444" i="1"/>
  <c r="C1444" i="1"/>
  <c r="J1444" i="1" s="1"/>
  <c r="G1443" i="1"/>
  <c r="I1443" i="1" s="1"/>
  <c r="D1443" i="1"/>
  <c r="J1443" i="1" s="1"/>
  <c r="C1443" i="1"/>
  <c r="H1443" i="1" s="1"/>
  <c r="D1442" i="1"/>
  <c r="C1442" i="1"/>
  <c r="D1441" i="1"/>
  <c r="C1441" i="1"/>
  <c r="H1441" i="1" s="1"/>
  <c r="I1440" i="1"/>
  <c r="H1440" i="1"/>
  <c r="G1440" i="1"/>
  <c r="D1440" i="1"/>
  <c r="C1440" i="1"/>
  <c r="J1440" i="1" s="1"/>
  <c r="G1439" i="1"/>
  <c r="D1439" i="1"/>
  <c r="C1439" i="1"/>
  <c r="J1439" i="1" s="1"/>
  <c r="D1438" i="1"/>
  <c r="C1438" i="1"/>
  <c r="H1438" i="1" s="1"/>
  <c r="C1437" i="1"/>
  <c r="D1434" i="1"/>
  <c r="C1434" i="1"/>
  <c r="H1434" i="1" s="1"/>
  <c r="G1433" i="1"/>
  <c r="D1433" i="1"/>
  <c r="C1433" i="1"/>
  <c r="H1433" i="1" s="1"/>
  <c r="D1432" i="1"/>
  <c r="C1432" i="1"/>
  <c r="G1431" i="1"/>
  <c r="D1431" i="1"/>
  <c r="C1431" i="1"/>
  <c r="H1431" i="1" s="1"/>
  <c r="D1430" i="1"/>
  <c r="C1430" i="1"/>
  <c r="G1429" i="1"/>
  <c r="D1429" i="1"/>
  <c r="C1429" i="1"/>
  <c r="H1429" i="1" s="1"/>
  <c r="D1428" i="1"/>
  <c r="C1428" i="1"/>
  <c r="D1427" i="1"/>
  <c r="G1427" i="1" s="1"/>
  <c r="C1427" i="1"/>
  <c r="H1427" i="1" s="1"/>
  <c r="D1426" i="1"/>
  <c r="C1426" i="1"/>
  <c r="D1425" i="1"/>
  <c r="G1425" i="1" s="1"/>
  <c r="C1425" i="1"/>
  <c r="H1425" i="1" s="1"/>
  <c r="D1424" i="1"/>
  <c r="C1424" i="1"/>
  <c r="D1423" i="1"/>
  <c r="D1422" i="1"/>
  <c r="C1422" i="1"/>
  <c r="D1421" i="1"/>
  <c r="G1421" i="1" s="1"/>
  <c r="C1421" i="1"/>
  <c r="D1420" i="1"/>
  <c r="C1420" i="1"/>
  <c r="G1419" i="1"/>
  <c r="D1419" i="1"/>
  <c r="C1419" i="1"/>
  <c r="H1419" i="1" s="1"/>
  <c r="D1418" i="1"/>
  <c r="C1418" i="1"/>
  <c r="D1417" i="1"/>
  <c r="G1417" i="1" s="1"/>
  <c r="C1417" i="1"/>
  <c r="H1417" i="1" s="1"/>
  <c r="D1416" i="1"/>
  <c r="C1416" i="1"/>
  <c r="D1415" i="1"/>
  <c r="G1415" i="1" s="1"/>
  <c r="C1415" i="1"/>
  <c r="H1415" i="1" s="1"/>
  <c r="D1414" i="1"/>
  <c r="C1414" i="1"/>
  <c r="D1413" i="1"/>
  <c r="G1413" i="1" s="1"/>
  <c r="C1413" i="1"/>
  <c r="D1412" i="1"/>
  <c r="C1412" i="1"/>
  <c r="G1411" i="1"/>
  <c r="D1411" i="1"/>
  <c r="C1411" i="1"/>
  <c r="H1411" i="1" s="1"/>
  <c r="D1410" i="1"/>
  <c r="C1410" i="1"/>
  <c r="D1409" i="1"/>
  <c r="G1409" i="1" s="1"/>
  <c r="C1409" i="1"/>
  <c r="H1409" i="1" s="1"/>
  <c r="D1408" i="1"/>
  <c r="D1407" i="1"/>
  <c r="G1407" i="1" s="1"/>
  <c r="C1407" i="1"/>
  <c r="H1407" i="1" s="1"/>
  <c r="D1406" i="1"/>
  <c r="C1406" i="1"/>
  <c r="D1405" i="1"/>
  <c r="G1405" i="1" s="1"/>
  <c r="C1405" i="1"/>
  <c r="D1404" i="1"/>
  <c r="C1404" i="1"/>
  <c r="G1403" i="1"/>
  <c r="D1403" i="1"/>
  <c r="C1403" i="1"/>
  <c r="H1403" i="1" s="1"/>
  <c r="D1402" i="1"/>
  <c r="C1402" i="1"/>
  <c r="D1401" i="1"/>
  <c r="C1401" i="1"/>
  <c r="D1400" i="1"/>
  <c r="C1400" i="1"/>
  <c r="D1399" i="1"/>
  <c r="C1399" i="1"/>
  <c r="H1399" i="1" s="1"/>
  <c r="D1398" i="1"/>
  <c r="C1398" i="1"/>
  <c r="H1397" i="1"/>
  <c r="D1397" i="1"/>
  <c r="C1397" i="1"/>
  <c r="G1397" i="1" s="1"/>
  <c r="D1396" i="1"/>
  <c r="C1396" i="1"/>
  <c r="H1395" i="1"/>
  <c r="D1395" i="1"/>
  <c r="C1395" i="1"/>
  <c r="G1395" i="1" s="1"/>
  <c r="D1394" i="1"/>
  <c r="C1394" i="1"/>
  <c r="H1393" i="1"/>
  <c r="D1393" i="1"/>
  <c r="C1393" i="1"/>
  <c r="G1393" i="1" s="1"/>
  <c r="D1392" i="1"/>
  <c r="C1392" i="1"/>
  <c r="H1391" i="1"/>
  <c r="D1391" i="1"/>
  <c r="C1391" i="1"/>
  <c r="G1391" i="1" s="1"/>
  <c r="D1390" i="1"/>
  <c r="C1390" i="1"/>
  <c r="H1389" i="1"/>
  <c r="D1389" i="1"/>
  <c r="C1389" i="1"/>
  <c r="G1389" i="1" s="1"/>
  <c r="D1388" i="1"/>
  <c r="C1388" i="1"/>
  <c r="H1387" i="1"/>
  <c r="D1387" i="1"/>
  <c r="C1387" i="1"/>
  <c r="G1387" i="1" s="1"/>
  <c r="D1386" i="1"/>
  <c r="C1386" i="1"/>
  <c r="H1385" i="1"/>
  <c r="D1385" i="1"/>
  <c r="C1385" i="1"/>
  <c r="G1385" i="1" s="1"/>
  <c r="D1384" i="1"/>
  <c r="C1384" i="1"/>
  <c r="H1383" i="1"/>
  <c r="G1383" i="1"/>
  <c r="D1383" i="1"/>
  <c r="C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D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D1295" i="1"/>
  <c r="C1295" i="1"/>
  <c r="G1295" i="1" s="1"/>
  <c r="D1294" i="1"/>
  <c r="C1294" i="1"/>
  <c r="H1293" i="1"/>
  <c r="G1293" i="1"/>
  <c r="D1293" i="1"/>
  <c r="C1293" i="1"/>
  <c r="D1292" i="1"/>
  <c r="C1292" i="1"/>
  <c r="H1291" i="1"/>
  <c r="D1291" i="1"/>
  <c r="C1291" i="1"/>
  <c r="G1291" i="1" s="1"/>
  <c r="D1290" i="1"/>
  <c r="C1290" i="1"/>
  <c r="G1289" i="1"/>
  <c r="D1289" i="1"/>
  <c r="H1289" i="1" s="1"/>
  <c r="C1289" i="1"/>
  <c r="D1288" i="1"/>
  <c r="C1288" i="1"/>
  <c r="H1287" i="1"/>
  <c r="D1287" i="1"/>
  <c r="C1287" i="1"/>
  <c r="G1287" i="1" s="1"/>
  <c r="D1286" i="1"/>
  <c r="C1286" i="1"/>
  <c r="D1285" i="1"/>
  <c r="C1285" i="1"/>
  <c r="D1284" i="1"/>
  <c r="C1284" i="1"/>
  <c r="D1283" i="1"/>
  <c r="H1283" i="1" s="1"/>
  <c r="C1283" i="1"/>
  <c r="G1283" i="1" s="1"/>
  <c r="D1282" i="1"/>
  <c r="C1282" i="1"/>
  <c r="G1281" i="1"/>
  <c r="D1281" i="1"/>
  <c r="H1281" i="1" s="1"/>
  <c r="C1281" i="1"/>
  <c r="D1280" i="1"/>
  <c r="C1280" i="1"/>
  <c r="H1279" i="1"/>
  <c r="D1279" i="1"/>
  <c r="C1279" i="1"/>
  <c r="G1279" i="1" s="1"/>
  <c r="D1278" i="1"/>
  <c r="C1278" i="1"/>
  <c r="D1277" i="1"/>
  <c r="C1277" i="1"/>
  <c r="D1276" i="1"/>
  <c r="C1276" i="1"/>
  <c r="D1275" i="1"/>
  <c r="H1275" i="1" s="1"/>
  <c r="C1275" i="1"/>
  <c r="G1275" i="1" s="1"/>
  <c r="D1274" i="1"/>
  <c r="C1274" i="1"/>
  <c r="G1273" i="1"/>
  <c r="D1273" i="1"/>
  <c r="H1273" i="1" s="1"/>
  <c r="C1273" i="1"/>
  <c r="D1272" i="1"/>
  <c r="C1272" i="1"/>
  <c r="H1271" i="1"/>
  <c r="D1271" i="1"/>
  <c r="C1271" i="1"/>
  <c r="G1271" i="1" s="1"/>
  <c r="D1270" i="1"/>
  <c r="C1270" i="1"/>
  <c r="D1269" i="1"/>
  <c r="C1269" i="1"/>
  <c r="D1268" i="1"/>
  <c r="C1268" i="1"/>
  <c r="D1267" i="1"/>
  <c r="C1267" i="1"/>
  <c r="H1267" i="1" s="1"/>
  <c r="D1266" i="1"/>
  <c r="C1266" i="1"/>
  <c r="G1265" i="1"/>
  <c r="D1265" i="1"/>
  <c r="H1265" i="1" s="1"/>
  <c r="C1265" i="1"/>
  <c r="D1264" i="1"/>
  <c r="C1264" i="1"/>
  <c r="H1263" i="1"/>
  <c r="D1263" i="1"/>
  <c r="C1263" i="1"/>
  <c r="G1263" i="1" s="1"/>
  <c r="D1262" i="1"/>
  <c r="C1262" i="1"/>
  <c r="D1261" i="1"/>
  <c r="C1261" i="1"/>
  <c r="D1260" i="1"/>
  <c r="C1260" i="1"/>
  <c r="D1259" i="1"/>
  <c r="C1259" i="1"/>
  <c r="H1259" i="1" s="1"/>
  <c r="D1258" i="1"/>
  <c r="C1258" i="1"/>
  <c r="G1257" i="1"/>
  <c r="D1257" i="1"/>
  <c r="H1257" i="1" s="1"/>
  <c r="C1257" i="1"/>
  <c r="D1256" i="1"/>
  <c r="C1256" i="1"/>
  <c r="H1255" i="1"/>
  <c r="D1255" i="1"/>
  <c r="C1255" i="1"/>
  <c r="G1255" i="1" s="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H1245" i="1"/>
  <c r="G1245" i="1"/>
  <c r="D1245" i="1"/>
  <c r="C1245" i="1"/>
  <c r="H1244" i="1"/>
  <c r="D1244" i="1"/>
  <c r="C1244" i="1"/>
  <c r="G1244" i="1" s="1"/>
  <c r="H1243" i="1"/>
  <c r="G1243" i="1"/>
  <c r="D1243" i="1"/>
  <c r="C1243" i="1"/>
  <c r="H1242" i="1"/>
  <c r="D1242" i="1"/>
  <c r="C1242" i="1"/>
  <c r="G1242" i="1" s="1"/>
  <c r="H1241" i="1"/>
  <c r="G1241" i="1"/>
  <c r="D1241" i="1"/>
  <c r="C1241" i="1"/>
  <c r="H1240" i="1"/>
  <c r="D1240" i="1"/>
  <c r="C1240" i="1"/>
  <c r="G1240" i="1" s="1"/>
  <c r="H1239" i="1"/>
  <c r="G1239" i="1"/>
  <c r="D1239" i="1"/>
  <c r="C1239" i="1"/>
  <c r="H1238" i="1"/>
  <c r="D1238" i="1"/>
  <c r="C1238" i="1"/>
  <c r="G1238" i="1" s="1"/>
  <c r="H1237" i="1"/>
  <c r="G1237" i="1"/>
  <c r="D1237" i="1"/>
  <c r="C1237" i="1"/>
  <c r="H1236" i="1"/>
  <c r="D1236" i="1"/>
  <c r="C1236" i="1"/>
  <c r="G1236" i="1" s="1"/>
  <c r="H1235" i="1"/>
  <c r="G1235" i="1"/>
  <c r="D1235" i="1"/>
  <c r="C1235" i="1"/>
  <c r="H1234" i="1"/>
  <c r="D1234" i="1"/>
  <c r="C1234" i="1"/>
  <c r="G1234" i="1" s="1"/>
  <c r="H1233" i="1"/>
  <c r="G1233" i="1"/>
  <c r="D1233" i="1"/>
  <c r="C1233" i="1"/>
  <c r="H1232" i="1"/>
  <c r="D1232" i="1"/>
  <c r="C1232" i="1"/>
  <c r="G1232" i="1" s="1"/>
  <c r="H1231" i="1"/>
  <c r="G1231" i="1"/>
  <c r="D1231" i="1"/>
  <c r="C1231" i="1"/>
  <c r="H1230" i="1"/>
  <c r="D1230" i="1"/>
  <c r="C1230" i="1"/>
  <c r="G1230" i="1" s="1"/>
  <c r="H1229" i="1"/>
  <c r="G1229" i="1"/>
  <c r="D1229" i="1"/>
  <c r="C1229" i="1"/>
  <c r="H1228" i="1"/>
  <c r="D1228" i="1"/>
  <c r="C1228" i="1"/>
  <c r="G1228" i="1" s="1"/>
  <c r="H1227" i="1"/>
  <c r="G1227" i="1"/>
  <c r="D1227" i="1"/>
  <c r="C1227" i="1"/>
  <c r="H1226" i="1"/>
  <c r="D1226" i="1"/>
  <c r="C1226" i="1"/>
  <c r="G1226" i="1" s="1"/>
  <c r="H1225" i="1"/>
  <c r="G1225" i="1"/>
  <c r="D1225" i="1"/>
  <c r="C1225" i="1"/>
  <c r="H1224" i="1"/>
  <c r="D1224" i="1"/>
  <c r="C1224" i="1"/>
  <c r="G1224" i="1" s="1"/>
  <c r="H1223" i="1"/>
  <c r="G1223" i="1"/>
  <c r="D1223" i="1"/>
  <c r="C1223" i="1"/>
  <c r="H1222" i="1"/>
  <c r="D1222" i="1"/>
  <c r="C1222" i="1"/>
  <c r="G1222" i="1" s="1"/>
  <c r="H1221" i="1"/>
  <c r="G1221" i="1"/>
  <c r="D1221" i="1"/>
  <c r="C1221" i="1"/>
  <c r="H1220" i="1"/>
  <c r="D1220" i="1"/>
  <c r="C1220" i="1"/>
  <c r="G1220" i="1" s="1"/>
  <c r="H1219" i="1"/>
  <c r="G1219" i="1"/>
  <c r="D1219" i="1"/>
  <c r="C1219" i="1"/>
  <c r="H1218" i="1"/>
  <c r="D1218" i="1"/>
  <c r="C1218" i="1"/>
  <c r="G1218" i="1" s="1"/>
  <c r="H1217" i="1"/>
  <c r="G1217" i="1"/>
  <c r="D1217" i="1"/>
  <c r="C1217" i="1"/>
  <c r="H1216" i="1"/>
  <c r="D1216" i="1"/>
  <c r="C1216" i="1"/>
  <c r="G1216" i="1" s="1"/>
  <c r="D1215" i="1"/>
  <c r="D1214" i="1"/>
  <c r="H1213" i="1"/>
  <c r="G1213" i="1"/>
  <c r="D1213" i="1"/>
  <c r="C1213" i="1"/>
  <c r="H1212" i="1"/>
  <c r="D1212" i="1"/>
  <c r="C1212" i="1"/>
  <c r="G1212" i="1" s="1"/>
  <c r="H1211" i="1"/>
  <c r="G1211" i="1"/>
  <c r="D1211" i="1"/>
  <c r="C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H1204" i="1"/>
  <c r="D1204" i="1"/>
  <c r="C1204" i="1"/>
  <c r="G1204" i="1" s="1"/>
  <c r="H1203" i="1"/>
  <c r="G1203" i="1"/>
  <c r="D1203" i="1"/>
  <c r="C1203" i="1"/>
  <c r="H1202"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H1184" i="1"/>
  <c r="D1184" i="1"/>
  <c r="C1184" i="1"/>
  <c r="G1184" i="1" s="1"/>
  <c r="H1183" i="1"/>
  <c r="G1183" i="1"/>
  <c r="D1183" i="1"/>
  <c r="C1183" i="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H1167" i="1"/>
  <c r="G1167" i="1"/>
  <c r="D1167" i="1"/>
  <c r="C1167" i="1"/>
  <c r="H1166" i="1"/>
  <c r="D1166" i="1"/>
  <c r="C1166" i="1"/>
  <c r="G1166" i="1" s="1"/>
  <c r="H1165" i="1"/>
  <c r="G1165" i="1"/>
  <c r="D1165" i="1"/>
  <c r="C1165" i="1"/>
  <c r="H1164" i="1"/>
  <c r="D1164" i="1"/>
  <c r="C1164" i="1"/>
  <c r="G1164" i="1" s="1"/>
  <c r="H1163" i="1"/>
  <c r="G1163" i="1"/>
  <c r="D1163" i="1"/>
  <c r="C1163" i="1"/>
  <c r="H1162" i="1"/>
  <c r="D1162" i="1"/>
  <c r="C1162" i="1"/>
  <c r="G1162" i="1" s="1"/>
  <c r="H1161" i="1"/>
  <c r="G1161" i="1"/>
  <c r="D1161" i="1"/>
  <c r="C1161" i="1"/>
  <c r="H1160"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H1154" i="1"/>
  <c r="D1154" i="1"/>
  <c r="C1154" i="1"/>
  <c r="G1154" i="1" s="1"/>
  <c r="H1151" i="1"/>
  <c r="G1151" i="1"/>
  <c r="D1151" i="1"/>
  <c r="C1151" i="1"/>
  <c r="H1150" i="1"/>
  <c r="D1150" i="1"/>
  <c r="C1150" i="1"/>
  <c r="G1150" i="1" s="1"/>
  <c r="H1149" i="1"/>
  <c r="G1149" i="1"/>
  <c r="D1149" i="1"/>
  <c r="C1149" i="1"/>
  <c r="H1148"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D1124" i="1"/>
  <c r="H1123" i="1"/>
  <c r="G1123" i="1"/>
  <c r="D1123" i="1"/>
  <c r="C1123" i="1"/>
  <c r="H1122" i="1"/>
  <c r="D1122" i="1"/>
  <c r="C1122" i="1"/>
  <c r="G1122" i="1" s="1"/>
  <c r="H1121" i="1"/>
  <c r="G1121" i="1"/>
  <c r="D1121" i="1"/>
  <c r="C1121" i="1"/>
  <c r="H1120" i="1"/>
  <c r="D1120" i="1"/>
  <c r="C1120" i="1"/>
  <c r="G1120" i="1" s="1"/>
  <c r="H1119" i="1"/>
  <c r="G1119" i="1"/>
  <c r="D1119" i="1"/>
  <c r="C1119" i="1"/>
  <c r="H1118"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H1112" i="1"/>
  <c r="D1112" i="1"/>
  <c r="C1112" i="1"/>
  <c r="G1112" i="1" s="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H1096" i="1"/>
  <c r="D1096" i="1"/>
  <c r="C1096" i="1"/>
  <c r="G1096" i="1" s="1"/>
  <c r="H1095" i="1"/>
  <c r="G1095" i="1"/>
  <c r="D1095" i="1"/>
  <c r="C1095" i="1"/>
  <c r="H1094" i="1"/>
  <c r="D1094" i="1"/>
  <c r="C1094" i="1"/>
  <c r="G1094" i="1" s="1"/>
  <c r="H1093" i="1"/>
  <c r="G1093" i="1"/>
  <c r="D1093" i="1"/>
  <c r="C1093" i="1"/>
  <c r="H1092"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H1074" i="1"/>
  <c r="D1074" i="1"/>
  <c r="C1074" i="1"/>
  <c r="G1074" i="1" s="1"/>
  <c r="H1073" i="1"/>
  <c r="G1073" i="1"/>
  <c r="D1073" i="1"/>
  <c r="C1073" i="1"/>
  <c r="H1072" i="1"/>
  <c r="D1072" i="1"/>
  <c r="C1072" i="1"/>
  <c r="G1072" i="1" s="1"/>
  <c r="H1071" i="1"/>
  <c r="G1071" i="1"/>
  <c r="D1071" i="1"/>
  <c r="C1071" i="1"/>
  <c r="H1070" i="1"/>
  <c r="D1070" i="1"/>
  <c r="C1070" i="1"/>
  <c r="G1070" i="1" s="1"/>
  <c r="H1069" i="1"/>
  <c r="G1069" i="1"/>
  <c r="D1069" i="1"/>
  <c r="C1069" i="1"/>
  <c r="H1068" i="1"/>
  <c r="D1068" i="1"/>
  <c r="C1068" i="1"/>
  <c r="G1068" i="1" s="1"/>
  <c r="H1067" i="1"/>
  <c r="G1067" i="1"/>
  <c r="D1067" i="1"/>
  <c r="C1067" i="1"/>
  <c r="H1066" i="1"/>
  <c r="D1066" i="1"/>
  <c r="C1066" i="1"/>
  <c r="G1066" i="1" s="1"/>
  <c r="D1065" i="1"/>
  <c r="H1064" i="1"/>
  <c r="D1064" i="1"/>
  <c r="C1064" i="1"/>
  <c r="G1064" i="1" s="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H1056" i="1"/>
  <c r="D1056" i="1"/>
  <c r="C1056" i="1"/>
  <c r="G1056" i="1" s="1"/>
  <c r="H1055" i="1"/>
  <c r="G1055" i="1"/>
  <c r="D1055" i="1"/>
  <c r="C1055" i="1"/>
  <c r="H1054" i="1"/>
  <c r="D1054" i="1"/>
  <c r="C1054" i="1"/>
  <c r="G1054" i="1" s="1"/>
  <c r="H1053" i="1"/>
  <c r="G1053" i="1"/>
  <c r="D1053" i="1"/>
  <c r="C1053" i="1"/>
  <c r="H1052" i="1"/>
  <c r="D1052" i="1"/>
  <c r="C1052" i="1"/>
  <c r="G1052" i="1" s="1"/>
  <c r="H1051" i="1"/>
  <c r="G1051" i="1"/>
  <c r="D1051" i="1"/>
  <c r="C1051" i="1"/>
  <c r="H1050" i="1"/>
  <c r="D1050" i="1"/>
  <c r="C1050" i="1"/>
  <c r="G1050" i="1" s="1"/>
  <c r="H1049" i="1"/>
  <c r="G1049" i="1"/>
  <c r="D1049" i="1"/>
  <c r="C1049" i="1"/>
  <c r="H1048" i="1"/>
  <c r="D1048" i="1"/>
  <c r="C1048" i="1"/>
  <c r="G1048" i="1" s="1"/>
  <c r="H1047" i="1"/>
  <c r="G1047" i="1"/>
  <c r="D1047" i="1"/>
  <c r="C1047" i="1"/>
  <c r="D1046" i="1"/>
  <c r="H1045" i="1"/>
  <c r="G1045" i="1"/>
  <c r="D1045" i="1"/>
  <c r="C1045" i="1"/>
  <c r="H1044" i="1"/>
  <c r="D1044" i="1"/>
  <c r="C1044" i="1"/>
  <c r="G1044" i="1" s="1"/>
  <c r="H1043" i="1"/>
  <c r="G1043" i="1"/>
  <c r="D1043" i="1"/>
  <c r="C1043" i="1"/>
  <c r="H1042" i="1"/>
  <c r="D1042" i="1"/>
  <c r="C1042" i="1"/>
  <c r="G1042" i="1" s="1"/>
  <c r="H1041" i="1"/>
  <c r="G1041" i="1"/>
  <c r="D1041" i="1"/>
  <c r="C1041" i="1"/>
  <c r="H1040" i="1"/>
  <c r="D1040" i="1"/>
  <c r="C1040" i="1"/>
  <c r="G1040" i="1" s="1"/>
  <c r="H1039" i="1"/>
  <c r="G1039" i="1"/>
  <c r="D1039" i="1"/>
  <c r="C1039" i="1"/>
  <c r="H1038" i="1"/>
  <c r="D1038" i="1"/>
  <c r="C1038" i="1"/>
  <c r="G1038" i="1" s="1"/>
  <c r="H1037" i="1"/>
  <c r="G1037" i="1"/>
  <c r="D1037" i="1"/>
  <c r="C1037" i="1"/>
  <c r="H1036" i="1"/>
  <c r="D1036" i="1"/>
  <c r="C1036" i="1"/>
  <c r="G1036" i="1" s="1"/>
  <c r="H1035" i="1"/>
  <c r="G1035" i="1"/>
  <c r="D1035" i="1"/>
  <c r="C1035" i="1"/>
  <c r="H1034" i="1"/>
  <c r="D1034" i="1"/>
  <c r="C1034" i="1"/>
  <c r="G1034" i="1" s="1"/>
  <c r="H1033" i="1"/>
  <c r="G1033" i="1"/>
  <c r="D1033" i="1"/>
  <c r="C1033" i="1"/>
  <c r="H1032" i="1"/>
  <c r="D1032" i="1"/>
  <c r="C1032" i="1"/>
  <c r="G1032" i="1" s="1"/>
  <c r="H1031" i="1"/>
  <c r="G1031" i="1"/>
  <c r="D1031" i="1"/>
  <c r="C1031" i="1"/>
  <c r="D1030" i="1"/>
  <c r="C1030" i="1"/>
  <c r="G1030" i="1" s="1"/>
  <c r="H1029" i="1"/>
  <c r="G1029" i="1"/>
  <c r="D1029" i="1"/>
  <c r="C1029" i="1"/>
  <c r="D1028" i="1"/>
  <c r="C1028" i="1"/>
  <c r="H1027" i="1"/>
  <c r="G1027" i="1"/>
  <c r="D1027" i="1"/>
  <c r="C1027" i="1"/>
  <c r="H1026" i="1"/>
  <c r="D1026" i="1"/>
  <c r="C1026" i="1"/>
  <c r="G1026" i="1" s="1"/>
  <c r="H1025" i="1"/>
  <c r="G1025" i="1"/>
  <c r="D1025" i="1"/>
  <c r="C1025" i="1"/>
  <c r="H1024" i="1"/>
  <c r="D1024" i="1"/>
  <c r="C1024" i="1"/>
  <c r="G1024" i="1" s="1"/>
  <c r="C1023" i="1"/>
  <c r="H1022" i="1"/>
  <c r="D1022" i="1"/>
  <c r="C1022" i="1"/>
  <c r="G1022" i="1" s="1"/>
  <c r="H1021" i="1"/>
  <c r="G1021" i="1"/>
  <c r="D1021" i="1"/>
  <c r="C1021" i="1"/>
  <c r="H1020" i="1"/>
  <c r="D1020" i="1"/>
  <c r="C1020" i="1"/>
  <c r="G1020" i="1" s="1"/>
  <c r="H1019" i="1"/>
  <c r="G1019" i="1"/>
  <c r="D1019" i="1"/>
  <c r="C1019" i="1"/>
  <c r="H1018" i="1"/>
  <c r="D1018" i="1"/>
  <c r="C1018" i="1"/>
  <c r="G1018" i="1" s="1"/>
  <c r="H1017" i="1"/>
  <c r="G1017" i="1"/>
  <c r="D1017" i="1"/>
  <c r="C1017" i="1"/>
  <c r="H1016" i="1"/>
  <c r="D1016" i="1"/>
  <c r="C1016" i="1"/>
  <c r="G1016" i="1" s="1"/>
  <c r="H1015" i="1"/>
  <c r="G1015" i="1"/>
  <c r="D1015" i="1"/>
  <c r="C1015" i="1"/>
  <c r="H1014" i="1"/>
  <c r="D1014" i="1"/>
  <c r="C1014" i="1"/>
  <c r="G1014" i="1" s="1"/>
  <c r="H1013" i="1"/>
  <c r="G1013" i="1"/>
  <c r="D1013" i="1"/>
  <c r="C1013" i="1"/>
  <c r="H1012" i="1"/>
  <c r="D1012" i="1"/>
  <c r="C1012" i="1"/>
  <c r="G1012" i="1" s="1"/>
  <c r="H1011" i="1"/>
  <c r="G1011" i="1"/>
  <c r="D1011" i="1"/>
  <c r="C1011" i="1"/>
  <c r="H1010" i="1"/>
  <c r="D1010" i="1"/>
  <c r="C1010" i="1"/>
  <c r="G1010" i="1" s="1"/>
  <c r="H1009" i="1"/>
  <c r="G1009" i="1"/>
  <c r="D1009" i="1"/>
  <c r="C1009" i="1"/>
  <c r="H1008" i="1"/>
  <c r="D1008" i="1"/>
  <c r="C1008" i="1"/>
  <c r="G1008" i="1" s="1"/>
  <c r="H1007" i="1"/>
  <c r="G1007" i="1"/>
  <c r="D1007" i="1"/>
  <c r="C1007" i="1"/>
  <c r="D1006" i="1"/>
  <c r="C1006" i="1"/>
  <c r="H1005" i="1"/>
  <c r="G1005" i="1"/>
  <c r="D1005" i="1"/>
  <c r="C1005" i="1"/>
  <c r="H1004" i="1"/>
  <c r="D1004" i="1"/>
  <c r="C1004" i="1"/>
  <c r="G1004" i="1" s="1"/>
  <c r="H1003" i="1"/>
  <c r="G1003" i="1"/>
  <c r="D1003" i="1"/>
  <c r="C1003" i="1"/>
  <c r="H1002" i="1"/>
  <c r="D1002" i="1"/>
  <c r="C1002" i="1"/>
  <c r="G1002" i="1" s="1"/>
  <c r="H1001" i="1"/>
  <c r="G1001" i="1"/>
  <c r="D1001" i="1"/>
  <c r="C1001" i="1"/>
  <c r="H1000" i="1"/>
  <c r="D1000" i="1"/>
  <c r="C1000" i="1"/>
  <c r="G1000" i="1" s="1"/>
  <c r="H999" i="1"/>
  <c r="G999" i="1"/>
  <c r="D999" i="1"/>
  <c r="C999" i="1"/>
  <c r="D998" i="1"/>
  <c r="C998" i="1"/>
  <c r="G998" i="1" s="1"/>
  <c r="D997" i="1"/>
  <c r="C997" i="1"/>
  <c r="D996" i="1"/>
  <c r="H996" i="1" s="1"/>
  <c r="C996" i="1"/>
  <c r="H995" i="1"/>
  <c r="G995" i="1"/>
  <c r="D995" i="1"/>
  <c r="C995" i="1"/>
  <c r="H994" i="1"/>
  <c r="D994" i="1"/>
  <c r="C994" i="1"/>
  <c r="G994" i="1" s="1"/>
  <c r="H993" i="1"/>
  <c r="G993" i="1"/>
  <c r="D993" i="1"/>
  <c r="C993" i="1"/>
  <c r="H992" i="1"/>
  <c r="D992" i="1"/>
  <c r="C992" i="1"/>
  <c r="G992" i="1" s="1"/>
  <c r="C991" i="1"/>
  <c r="D989" i="1"/>
  <c r="C989" i="1"/>
  <c r="H988" i="1"/>
  <c r="D988" i="1"/>
  <c r="C988" i="1"/>
  <c r="G988" i="1" s="1"/>
  <c r="H987" i="1"/>
  <c r="G987" i="1"/>
  <c r="D987" i="1"/>
  <c r="C987" i="1"/>
  <c r="H983" i="1"/>
  <c r="G983" i="1"/>
  <c r="D983" i="1"/>
  <c r="C983" i="1"/>
  <c r="H982" i="1"/>
  <c r="D982" i="1"/>
  <c r="C982" i="1"/>
  <c r="G982" i="1" s="1"/>
  <c r="H981" i="1"/>
  <c r="G981" i="1"/>
  <c r="D981" i="1"/>
  <c r="C981" i="1"/>
  <c r="H980" i="1"/>
  <c r="D980" i="1"/>
  <c r="C980" i="1"/>
  <c r="G980" i="1" s="1"/>
  <c r="H979" i="1"/>
  <c r="G979" i="1"/>
  <c r="D979" i="1"/>
  <c r="C979" i="1"/>
  <c r="H978" i="1"/>
  <c r="D978" i="1"/>
  <c r="C978" i="1"/>
  <c r="G978" i="1" s="1"/>
  <c r="H977" i="1"/>
  <c r="G977" i="1"/>
  <c r="D977" i="1"/>
  <c r="C977" i="1"/>
  <c r="H976" i="1"/>
  <c r="D976" i="1"/>
  <c r="C976" i="1"/>
  <c r="G976" i="1" s="1"/>
  <c r="H975" i="1"/>
  <c r="G975" i="1"/>
  <c r="D975" i="1"/>
  <c r="C975" i="1"/>
  <c r="H974" i="1"/>
  <c r="D974" i="1"/>
  <c r="C974" i="1"/>
  <c r="G974" i="1" s="1"/>
  <c r="H973" i="1"/>
  <c r="G973" i="1"/>
  <c r="D973" i="1"/>
  <c r="C973" i="1"/>
  <c r="H972"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H964" i="1"/>
  <c r="D964" i="1"/>
  <c r="C964" i="1"/>
  <c r="G964" i="1" s="1"/>
  <c r="D963" i="1"/>
  <c r="C963" i="1"/>
  <c r="H962" i="1"/>
  <c r="D962" i="1"/>
  <c r="C962" i="1"/>
  <c r="G962" i="1" s="1"/>
  <c r="H961" i="1"/>
  <c r="G961" i="1"/>
  <c r="D961" i="1"/>
  <c r="C961" i="1"/>
  <c r="H960" i="1"/>
  <c r="D960" i="1"/>
  <c r="C960" i="1"/>
  <c r="G960" i="1" s="1"/>
  <c r="G959" i="1"/>
  <c r="D959" i="1"/>
  <c r="H959" i="1" s="1"/>
  <c r="C959" i="1"/>
  <c r="H958" i="1"/>
  <c r="D958" i="1"/>
  <c r="C958" i="1"/>
  <c r="G958" i="1" s="1"/>
  <c r="D957" i="1"/>
  <c r="H957" i="1" s="1"/>
  <c r="C957" i="1"/>
  <c r="H956" i="1"/>
  <c r="D956" i="1"/>
  <c r="C956" i="1"/>
  <c r="G956" i="1" s="1"/>
  <c r="H955" i="1"/>
  <c r="D955" i="1"/>
  <c r="G955" i="1" s="1"/>
  <c r="C955" i="1"/>
  <c r="H954" i="1"/>
  <c r="D954" i="1"/>
  <c r="C954" i="1"/>
  <c r="G954" i="1" s="1"/>
  <c r="H953" i="1"/>
  <c r="G953" i="1"/>
  <c r="D953" i="1"/>
  <c r="C953" i="1"/>
  <c r="H952" i="1"/>
  <c r="D952" i="1"/>
  <c r="C952" i="1"/>
  <c r="G952" i="1" s="1"/>
  <c r="H951" i="1"/>
  <c r="D951" i="1"/>
  <c r="G951" i="1" s="1"/>
  <c r="C951" i="1"/>
  <c r="D950" i="1"/>
  <c r="C950" i="1"/>
  <c r="G950" i="1" s="1"/>
  <c r="H949" i="1"/>
  <c r="G949" i="1"/>
  <c r="D949" i="1"/>
  <c r="C949" i="1"/>
  <c r="D948" i="1"/>
  <c r="C948" i="1"/>
  <c r="G948" i="1" s="1"/>
  <c r="D947" i="1"/>
  <c r="C947" i="1"/>
  <c r="H946" i="1"/>
  <c r="D946" i="1"/>
  <c r="C946" i="1"/>
  <c r="G946" i="1" s="1"/>
  <c r="H945" i="1"/>
  <c r="G945" i="1"/>
  <c r="D945" i="1"/>
  <c r="C945" i="1"/>
  <c r="H944" i="1"/>
  <c r="D944" i="1"/>
  <c r="C944" i="1"/>
  <c r="G944" i="1" s="1"/>
  <c r="G943" i="1"/>
  <c r="D943" i="1"/>
  <c r="C943" i="1"/>
  <c r="H943" i="1" s="1"/>
  <c r="H942" i="1"/>
  <c r="D942" i="1"/>
  <c r="C942" i="1"/>
  <c r="G942" i="1" s="1"/>
  <c r="D941" i="1"/>
  <c r="C941" i="1"/>
  <c r="H941" i="1" s="1"/>
  <c r="D940" i="1"/>
  <c r="H940" i="1" s="1"/>
  <c r="C940" i="1"/>
  <c r="D939" i="1"/>
  <c r="C939" i="1"/>
  <c r="H939" i="1" s="1"/>
  <c r="D938" i="1"/>
  <c r="C938" i="1"/>
  <c r="G937" i="1"/>
  <c r="D937" i="1"/>
  <c r="C937" i="1"/>
  <c r="H937" i="1" s="1"/>
  <c r="H936" i="1"/>
  <c r="D936" i="1"/>
  <c r="C936" i="1"/>
  <c r="H935" i="1"/>
  <c r="D935" i="1"/>
  <c r="C935" i="1"/>
  <c r="G935" i="1" s="1"/>
  <c r="D934" i="1"/>
  <c r="C934" i="1"/>
  <c r="G934" i="1" s="1"/>
  <c r="G933" i="1"/>
  <c r="D933" i="1"/>
  <c r="C933" i="1"/>
  <c r="H933" i="1" s="1"/>
  <c r="D932" i="1"/>
  <c r="C932" i="1"/>
  <c r="G932" i="1" s="1"/>
  <c r="D931" i="1"/>
  <c r="C931" i="1"/>
  <c r="H930" i="1"/>
  <c r="D930" i="1"/>
  <c r="C930" i="1"/>
  <c r="G930" i="1" s="1"/>
  <c r="D929" i="1"/>
  <c r="C929" i="1"/>
  <c r="D928" i="1"/>
  <c r="C928" i="1"/>
  <c r="D927" i="1"/>
  <c r="G927" i="1" s="1"/>
  <c r="C927" i="1"/>
  <c r="H927" i="1" s="1"/>
  <c r="H926" i="1"/>
  <c r="D926" i="1"/>
  <c r="C926" i="1"/>
  <c r="G926" i="1" s="1"/>
  <c r="D925" i="1"/>
  <c r="C925" i="1"/>
  <c r="H925" i="1" s="1"/>
  <c r="G924" i="1"/>
  <c r="D924" i="1"/>
  <c r="C924" i="1"/>
  <c r="H924" i="1" s="1"/>
  <c r="D923" i="1"/>
  <c r="C923" i="1"/>
  <c r="H923" i="1" s="1"/>
  <c r="G922" i="1"/>
  <c r="D922" i="1"/>
  <c r="C922" i="1"/>
  <c r="H922" i="1" s="1"/>
  <c r="D921" i="1"/>
  <c r="C921" i="1"/>
  <c r="H921" i="1" s="1"/>
  <c r="G920" i="1"/>
  <c r="D920" i="1"/>
  <c r="C920" i="1"/>
  <c r="H920" i="1" s="1"/>
  <c r="D919" i="1"/>
  <c r="C919" i="1"/>
  <c r="H919" i="1" s="1"/>
  <c r="G918" i="1"/>
  <c r="D918" i="1"/>
  <c r="C918" i="1"/>
  <c r="H918" i="1" s="1"/>
  <c r="D917" i="1"/>
  <c r="C917" i="1"/>
  <c r="H917" i="1" s="1"/>
  <c r="G916" i="1"/>
  <c r="D916" i="1"/>
  <c r="C916" i="1"/>
  <c r="H916" i="1" s="1"/>
  <c r="D915" i="1"/>
  <c r="C915" i="1"/>
  <c r="H915" i="1" s="1"/>
  <c r="G914" i="1"/>
  <c r="D914" i="1"/>
  <c r="C914" i="1"/>
  <c r="H914" i="1" s="1"/>
  <c r="D913" i="1"/>
  <c r="C913" i="1"/>
  <c r="H913" i="1" s="1"/>
  <c r="G912" i="1"/>
  <c r="D912" i="1"/>
  <c r="C912" i="1"/>
  <c r="D911" i="1"/>
  <c r="C911" i="1"/>
  <c r="H911" i="1" s="1"/>
  <c r="D910" i="1"/>
  <c r="G910" i="1" s="1"/>
  <c r="C910" i="1"/>
  <c r="D909" i="1"/>
  <c r="C909" i="1"/>
  <c r="H909" i="1" s="1"/>
  <c r="D908" i="1"/>
  <c r="G908" i="1" s="1"/>
  <c r="C908" i="1"/>
  <c r="D907" i="1"/>
  <c r="C907" i="1"/>
  <c r="H907" i="1" s="1"/>
  <c r="D906" i="1"/>
  <c r="G906" i="1" s="1"/>
  <c r="C906" i="1"/>
  <c r="D905" i="1"/>
  <c r="C905" i="1"/>
  <c r="H905" i="1" s="1"/>
  <c r="G904" i="1"/>
  <c r="D904" i="1"/>
  <c r="C904" i="1"/>
  <c r="H904" i="1" s="1"/>
  <c r="D903" i="1"/>
  <c r="C903" i="1"/>
  <c r="H903" i="1" s="1"/>
  <c r="G902" i="1"/>
  <c r="D902" i="1"/>
  <c r="C902" i="1"/>
  <c r="H902" i="1" s="1"/>
  <c r="D901" i="1"/>
  <c r="C901" i="1"/>
  <c r="H901" i="1" s="1"/>
  <c r="G900" i="1"/>
  <c r="D900" i="1"/>
  <c r="C900" i="1"/>
  <c r="H900" i="1" s="1"/>
  <c r="D899" i="1"/>
  <c r="C899" i="1"/>
  <c r="H899" i="1" s="1"/>
  <c r="G898" i="1"/>
  <c r="D898" i="1"/>
  <c r="C898" i="1"/>
  <c r="D897" i="1"/>
  <c r="C897" i="1"/>
  <c r="H897" i="1" s="1"/>
  <c r="G896" i="1"/>
  <c r="D896" i="1"/>
  <c r="C896" i="1"/>
  <c r="D895" i="1"/>
  <c r="C895" i="1"/>
  <c r="H895" i="1" s="1"/>
  <c r="D894" i="1"/>
  <c r="G894" i="1" s="1"/>
  <c r="C894" i="1"/>
  <c r="D893" i="1"/>
  <c r="C893" i="1"/>
  <c r="H893" i="1" s="1"/>
  <c r="D892" i="1"/>
  <c r="G892" i="1" s="1"/>
  <c r="C892" i="1"/>
  <c r="D891" i="1"/>
  <c r="C891" i="1"/>
  <c r="H891" i="1" s="1"/>
  <c r="D890" i="1"/>
  <c r="G890" i="1" s="1"/>
  <c r="C890" i="1"/>
  <c r="D889" i="1"/>
  <c r="C889" i="1"/>
  <c r="H889" i="1" s="1"/>
  <c r="G888" i="1"/>
  <c r="D888" i="1"/>
  <c r="C888" i="1"/>
  <c r="H888" i="1" s="1"/>
  <c r="D887" i="1"/>
  <c r="C887" i="1"/>
  <c r="H887" i="1" s="1"/>
  <c r="G886" i="1"/>
  <c r="D886" i="1"/>
  <c r="C886" i="1"/>
  <c r="H886" i="1" s="1"/>
  <c r="D885" i="1"/>
  <c r="C885" i="1"/>
  <c r="H885" i="1" s="1"/>
  <c r="G884" i="1"/>
  <c r="D884" i="1"/>
  <c r="C884" i="1"/>
  <c r="H884" i="1" s="1"/>
  <c r="D883" i="1"/>
  <c r="C883" i="1"/>
  <c r="D882" i="1"/>
  <c r="G882" i="1" s="1"/>
  <c r="C882" i="1"/>
  <c r="D881" i="1"/>
  <c r="C881" i="1"/>
  <c r="G880" i="1"/>
  <c r="D880" i="1"/>
  <c r="C880" i="1"/>
  <c r="D879" i="1"/>
  <c r="C879" i="1"/>
  <c r="D878" i="1"/>
  <c r="C878" i="1"/>
  <c r="D877" i="1"/>
  <c r="C877" i="1"/>
  <c r="D876" i="1"/>
  <c r="C876" i="1"/>
  <c r="D875" i="1"/>
  <c r="C875" i="1"/>
  <c r="D874" i="1"/>
  <c r="G874" i="1" s="1"/>
  <c r="C874" i="1"/>
  <c r="D873" i="1"/>
  <c r="C873" i="1"/>
  <c r="G872" i="1"/>
  <c r="D872" i="1"/>
  <c r="C872" i="1"/>
  <c r="H872" i="1" s="1"/>
  <c r="D871" i="1"/>
  <c r="C871" i="1"/>
  <c r="D870" i="1"/>
  <c r="C870" i="1"/>
  <c r="D869" i="1"/>
  <c r="C869" i="1"/>
  <c r="G868" i="1"/>
  <c r="D868" i="1"/>
  <c r="C868" i="1"/>
  <c r="H868" i="1" s="1"/>
  <c r="D867" i="1"/>
  <c r="C867" i="1"/>
  <c r="D866" i="1"/>
  <c r="G866" i="1" s="1"/>
  <c r="C866" i="1"/>
  <c r="D865" i="1"/>
  <c r="C865" i="1"/>
  <c r="G864" i="1"/>
  <c r="D864" i="1"/>
  <c r="C864" i="1"/>
  <c r="H864" i="1" s="1"/>
  <c r="D863" i="1"/>
  <c r="C863" i="1"/>
  <c r="D862" i="1"/>
  <c r="C862" i="1"/>
  <c r="D861" i="1"/>
  <c r="C861" i="1"/>
  <c r="D860" i="1"/>
  <c r="C860" i="1"/>
  <c r="D859" i="1"/>
  <c r="C859" i="1"/>
  <c r="D858" i="1"/>
  <c r="G858" i="1" s="1"/>
  <c r="C858" i="1"/>
  <c r="D857" i="1"/>
  <c r="C857" i="1"/>
  <c r="G856" i="1"/>
  <c r="D856" i="1"/>
  <c r="C856" i="1"/>
  <c r="H856" i="1" s="1"/>
  <c r="D855" i="1"/>
  <c r="C855" i="1"/>
  <c r="D854" i="1"/>
  <c r="C854" i="1"/>
  <c r="D853" i="1"/>
  <c r="C853" i="1"/>
  <c r="G852" i="1"/>
  <c r="D852" i="1"/>
  <c r="C852" i="1"/>
  <c r="H852" i="1" s="1"/>
  <c r="D851" i="1"/>
  <c r="C851" i="1"/>
  <c r="D850" i="1"/>
  <c r="G850" i="1" s="1"/>
  <c r="C850" i="1"/>
  <c r="D849" i="1"/>
  <c r="C849" i="1"/>
  <c r="G848" i="1"/>
  <c r="D848" i="1"/>
  <c r="C848" i="1"/>
  <c r="H848" i="1" s="1"/>
  <c r="D847" i="1"/>
  <c r="C847" i="1"/>
  <c r="D846" i="1"/>
  <c r="C846" i="1"/>
  <c r="H846" i="1" s="1"/>
  <c r="D845" i="1"/>
  <c r="C845" i="1"/>
  <c r="D844" i="1"/>
  <c r="C844" i="1"/>
  <c r="D843" i="1"/>
  <c r="C843" i="1"/>
  <c r="G842" i="1"/>
  <c r="D842" i="1"/>
  <c r="C842" i="1"/>
  <c r="D841" i="1"/>
  <c r="C841" i="1"/>
  <c r="G840" i="1"/>
  <c r="D840" i="1"/>
  <c r="C840" i="1"/>
  <c r="H840" i="1" s="1"/>
  <c r="D839" i="1"/>
  <c r="C839" i="1"/>
  <c r="D838" i="1"/>
  <c r="C838" i="1"/>
  <c r="D837" i="1"/>
  <c r="C837" i="1"/>
  <c r="D836" i="1"/>
  <c r="C836" i="1"/>
  <c r="H836" i="1" s="1"/>
  <c r="D835" i="1"/>
  <c r="C835" i="1"/>
  <c r="D834" i="1"/>
  <c r="G834" i="1" s="1"/>
  <c r="C834" i="1"/>
  <c r="D833" i="1"/>
  <c r="C833" i="1"/>
  <c r="G832" i="1"/>
  <c r="D832" i="1"/>
  <c r="C832" i="1"/>
  <c r="H832" i="1" s="1"/>
  <c r="D831" i="1"/>
  <c r="C831" i="1"/>
  <c r="D830" i="1"/>
  <c r="C830" i="1"/>
  <c r="H830" i="1" s="1"/>
  <c r="D829" i="1"/>
  <c r="C829" i="1"/>
  <c r="D828" i="1"/>
  <c r="C828" i="1"/>
  <c r="D827" i="1"/>
  <c r="C827" i="1"/>
  <c r="G826" i="1"/>
  <c r="D826" i="1"/>
  <c r="C826" i="1"/>
  <c r="D825" i="1"/>
  <c r="C825" i="1"/>
  <c r="G824" i="1"/>
  <c r="D824" i="1"/>
  <c r="C824" i="1"/>
  <c r="H824" i="1" s="1"/>
  <c r="D823" i="1"/>
  <c r="C823" i="1"/>
  <c r="D822" i="1"/>
  <c r="C822" i="1"/>
  <c r="D821" i="1"/>
  <c r="C821" i="1"/>
  <c r="D820" i="1"/>
  <c r="C820" i="1"/>
  <c r="H820" i="1" s="1"/>
  <c r="D819" i="1"/>
  <c r="C819" i="1"/>
  <c r="D818" i="1"/>
  <c r="G818" i="1" s="1"/>
  <c r="C818" i="1"/>
  <c r="D817" i="1"/>
  <c r="C817" i="1"/>
  <c r="G816" i="1"/>
  <c r="D816" i="1"/>
  <c r="C816" i="1"/>
  <c r="H816" i="1" s="1"/>
  <c r="D815" i="1"/>
  <c r="C815" i="1"/>
  <c r="D814" i="1"/>
  <c r="C814" i="1"/>
  <c r="H814" i="1" s="1"/>
  <c r="D813" i="1"/>
  <c r="C813" i="1"/>
  <c r="D812" i="1"/>
  <c r="C812" i="1"/>
  <c r="D811" i="1"/>
  <c r="C811" i="1"/>
  <c r="G810" i="1"/>
  <c r="D810" i="1"/>
  <c r="C810" i="1"/>
  <c r="D809" i="1"/>
  <c r="C809" i="1"/>
  <c r="G808" i="1"/>
  <c r="D808" i="1"/>
  <c r="C808" i="1"/>
  <c r="H808" i="1" s="1"/>
  <c r="D807" i="1"/>
  <c r="C807" i="1"/>
  <c r="D806" i="1"/>
  <c r="C806" i="1"/>
  <c r="D805" i="1"/>
  <c r="C805" i="1"/>
  <c r="G804" i="1"/>
  <c r="D804" i="1"/>
  <c r="C804" i="1"/>
  <c r="H804" i="1" s="1"/>
  <c r="D803" i="1"/>
  <c r="C803" i="1"/>
  <c r="D802" i="1"/>
  <c r="G802" i="1" s="1"/>
  <c r="C802" i="1"/>
  <c r="D801" i="1"/>
  <c r="C801" i="1"/>
  <c r="G800" i="1"/>
  <c r="D800" i="1"/>
  <c r="C800" i="1"/>
  <c r="D799" i="1"/>
  <c r="C799" i="1"/>
  <c r="D798" i="1"/>
  <c r="C798" i="1"/>
  <c r="H798" i="1" s="1"/>
  <c r="D797" i="1"/>
  <c r="C797" i="1"/>
  <c r="D796" i="1"/>
  <c r="C796" i="1"/>
  <c r="D795" i="1"/>
  <c r="C795" i="1"/>
  <c r="G794" i="1"/>
  <c r="D794" i="1"/>
  <c r="C794" i="1"/>
  <c r="D793" i="1"/>
  <c r="C793" i="1"/>
  <c r="G792" i="1"/>
  <c r="D792" i="1"/>
  <c r="C792" i="1"/>
  <c r="H792" i="1" s="1"/>
  <c r="D791" i="1"/>
  <c r="C791" i="1"/>
  <c r="D790" i="1"/>
  <c r="C790" i="1"/>
  <c r="D789" i="1"/>
  <c r="C789" i="1"/>
  <c r="G788" i="1"/>
  <c r="D788" i="1"/>
  <c r="C788" i="1"/>
  <c r="H788" i="1" s="1"/>
  <c r="D787" i="1"/>
  <c r="C787" i="1"/>
  <c r="D786" i="1"/>
  <c r="G786" i="1" s="1"/>
  <c r="C786" i="1"/>
  <c r="D785" i="1"/>
  <c r="C785" i="1"/>
  <c r="G784" i="1"/>
  <c r="D784" i="1"/>
  <c r="C784" i="1"/>
  <c r="H784" i="1" s="1"/>
  <c r="D783" i="1"/>
  <c r="C783" i="1"/>
  <c r="D782" i="1"/>
  <c r="C782" i="1"/>
  <c r="G781" i="1"/>
  <c r="D781" i="1"/>
  <c r="C781" i="1"/>
  <c r="H781" i="1" s="1"/>
  <c r="D780" i="1"/>
  <c r="G780" i="1" s="1"/>
  <c r="C780" i="1"/>
  <c r="D779" i="1"/>
  <c r="C779" i="1"/>
  <c r="H779" i="1" s="1"/>
  <c r="D778" i="1"/>
  <c r="C778" i="1"/>
  <c r="G777" i="1"/>
  <c r="D777" i="1"/>
  <c r="C777" i="1"/>
  <c r="H777" i="1" s="1"/>
  <c r="D776" i="1"/>
  <c r="G776" i="1" s="1"/>
  <c r="C776" i="1"/>
  <c r="D775" i="1"/>
  <c r="C775" i="1"/>
  <c r="D774" i="1"/>
  <c r="C774" i="1"/>
  <c r="G773" i="1"/>
  <c r="D773" i="1"/>
  <c r="C773" i="1"/>
  <c r="H773" i="1" s="1"/>
  <c r="D772" i="1"/>
  <c r="G772" i="1" s="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D670" i="1"/>
  <c r="C670" i="1"/>
  <c r="D669" i="1"/>
  <c r="C669" i="1"/>
  <c r="H669" i="1" s="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C638" i="1"/>
  <c r="H638" i="1" s="1"/>
  <c r="D637" i="1"/>
  <c r="H637" i="1" s="1"/>
  <c r="C637" i="1"/>
  <c r="D632" i="1"/>
  <c r="C632" i="1"/>
  <c r="H632" i="1" s="1"/>
  <c r="D631" i="1"/>
  <c r="H631" i="1" s="1"/>
  <c r="C631" i="1"/>
  <c r="G631" i="1" s="1"/>
  <c r="D628" i="1"/>
  <c r="C628" i="1"/>
  <c r="H628" i="1" s="1"/>
  <c r="D627" i="1"/>
  <c r="H627" i="1" s="1"/>
  <c r="C627" i="1"/>
  <c r="D626" i="1"/>
  <c r="C626" i="1"/>
  <c r="H626" i="1" s="1"/>
  <c r="D625" i="1"/>
  <c r="H625" i="1" s="1"/>
  <c r="C625" i="1"/>
  <c r="D624" i="1"/>
  <c r="C624" i="1"/>
  <c r="H624" i="1" s="1"/>
  <c r="D623" i="1"/>
  <c r="H623" i="1" s="1"/>
  <c r="C623" i="1"/>
  <c r="D622" i="1"/>
  <c r="C622" i="1"/>
  <c r="H622" i="1" s="1"/>
  <c r="D621" i="1"/>
  <c r="H621" i="1" s="1"/>
  <c r="C621" i="1"/>
  <c r="D620" i="1"/>
  <c r="C620" i="1"/>
  <c r="H620" i="1" s="1"/>
  <c r="D619" i="1"/>
  <c r="D618" i="1"/>
  <c r="C618" i="1"/>
  <c r="H618" i="1" s="1"/>
  <c r="D617" i="1"/>
  <c r="H617" i="1" s="1"/>
  <c r="C617" i="1"/>
  <c r="G617" i="1" s="1"/>
  <c r="D616" i="1"/>
  <c r="C616" i="1"/>
  <c r="H616" i="1" s="1"/>
  <c r="D615" i="1"/>
  <c r="H615" i="1" s="1"/>
  <c r="C615" i="1"/>
  <c r="G615" i="1" s="1"/>
  <c r="D614" i="1"/>
  <c r="C614" i="1"/>
  <c r="H614" i="1" s="1"/>
  <c r="D613" i="1"/>
  <c r="H613" i="1" s="1"/>
  <c r="C613" i="1"/>
  <c r="G613" i="1" s="1"/>
  <c r="D612" i="1"/>
  <c r="C612" i="1"/>
  <c r="H612" i="1" s="1"/>
  <c r="D611" i="1"/>
  <c r="H611" i="1" s="1"/>
  <c r="C611" i="1"/>
  <c r="G611" i="1" s="1"/>
  <c r="D610" i="1"/>
  <c r="C610" i="1"/>
  <c r="H610" i="1" s="1"/>
  <c r="D609" i="1"/>
  <c r="H609" i="1" s="1"/>
  <c r="C609" i="1"/>
  <c r="G609" i="1" s="1"/>
  <c r="D608" i="1"/>
  <c r="C608" i="1"/>
  <c r="H608" i="1" s="1"/>
  <c r="D607" i="1"/>
  <c r="H607" i="1" s="1"/>
  <c r="C607" i="1"/>
  <c r="D606" i="1"/>
  <c r="C606" i="1"/>
  <c r="H606" i="1" s="1"/>
  <c r="D605" i="1"/>
  <c r="H605" i="1" s="1"/>
  <c r="C605" i="1"/>
  <c r="G605" i="1" s="1"/>
  <c r="D604" i="1"/>
  <c r="C604" i="1"/>
  <c r="H604" i="1" s="1"/>
  <c r="D603" i="1"/>
  <c r="H603" i="1" s="1"/>
  <c r="C603" i="1"/>
  <c r="D602" i="1"/>
  <c r="C602" i="1"/>
  <c r="H602" i="1" s="1"/>
  <c r="D601" i="1"/>
  <c r="H601" i="1" s="1"/>
  <c r="C601" i="1"/>
  <c r="G601" i="1" s="1"/>
  <c r="D600" i="1"/>
  <c r="C600" i="1"/>
  <c r="H600" i="1" s="1"/>
  <c r="D599" i="1"/>
  <c r="C599" i="1"/>
  <c r="D598" i="1"/>
  <c r="C598" i="1"/>
  <c r="H598" i="1" s="1"/>
  <c r="D597" i="1"/>
  <c r="C597" i="1"/>
  <c r="H597" i="1" s="1"/>
  <c r="D596" i="1"/>
  <c r="C596" i="1"/>
  <c r="H596" i="1" s="1"/>
  <c r="D595" i="1"/>
  <c r="C595" i="1"/>
  <c r="D594" i="1"/>
  <c r="C594" i="1"/>
  <c r="H594" i="1" s="1"/>
  <c r="D593" i="1"/>
  <c r="C593" i="1"/>
  <c r="H593" i="1" s="1"/>
  <c r="D592" i="1"/>
  <c r="C592" i="1"/>
  <c r="H592" i="1" s="1"/>
  <c r="D591" i="1"/>
  <c r="C591" i="1"/>
  <c r="D590" i="1"/>
  <c r="C590" i="1"/>
  <c r="H590" i="1" s="1"/>
  <c r="D589" i="1"/>
  <c r="C589" i="1"/>
  <c r="H589" i="1" s="1"/>
  <c r="D588" i="1"/>
  <c r="C588" i="1"/>
  <c r="H588" i="1" s="1"/>
  <c r="D587" i="1"/>
  <c r="C587" i="1"/>
  <c r="D586" i="1"/>
  <c r="C586" i="1"/>
  <c r="H586" i="1" s="1"/>
  <c r="D585" i="1"/>
  <c r="C585" i="1"/>
  <c r="H585" i="1" s="1"/>
  <c r="D584" i="1"/>
  <c r="C584" i="1"/>
  <c r="H584" i="1" s="1"/>
  <c r="D583" i="1"/>
  <c r="C583" i="1"/>
  <c r="D582" i="1"/>
  <c r="C582" i="1"/>
  <c r="H582" i="1" s="1"/>
  <c r="D581" i="1"/>
  <c r="C581" i="1"/>
  <c r="H581" i="1" s="1"/>
  <c r="D580" i="1"/>
  <c r="C580" i="1"/>
  <c r="H580" i="1" s="1"/>
  <c r="D579" i="1"/>
  <c r="C579" i="1"/>
  <c r="D578" i="1"/>
  <c r="C578" i="1"/>
  <c r="H578" i="1" s="1"/>
  <c r="D577" i="1"/>
  <c r="C577" i="1"/>
  <c r="H577" i="1" s="1"/>
  <c r="D576" i="1"/>
  <c r="C576" i="1"/>
  <c r="H576" i="1" s="1"/>
  <c r="D575" i="1"/>
  <c r="C575" i="1"/>
  <c r="D574" i="1"/>
  <c r="D573" i="1"/>
  <c r="C573" i="1"/>
  <c r="H573" i="1" s="1"/>
  <c r="D572" i="1"/>
  <c r="C572" i="1"/>
  <c r="H572" i="1" s="1"/>
  <c r="D571" i="1"/>
  <c r="C571" i="1"/>
  <c r="D570" i="1"/>
  <c r="C570" i="1"/>
  <c r="H570" i="1" s="1"/>
  <c r="D569" i="1"/>
  <c r="C569" i="1"/>
  <c r="H569" i="1" s="1"/>
  <c r="D568" i="1"/>
  <c r="C568" i="1"/>
  <c r="H568" i="1" s="1"/>
  <c r="D567" i="1"/>
  <c r="C567" i="1"/>
  <c r="D566" i="1"/>
  <c r="C566" i="1"/>
  <c r="H566" i="1" s="1"/>
  <c r="D565" i="1"/>
  <c r="C565" i="1"/>
  <c r="H565" i="1" s="1"/>
  <c r="D564" i="1"/>
  <c r="C564" i="1"/>
  <c r="H564" i="1" s="1"/>
  <c r="D563" i="1"/>
  <c r="C563" i="1"/>
  <c r="D562" i="1"/>
  <c r="C562" i="1"/>
  <c r="H562" i="1" s="1"/>
  <c r="D561" i="1"/>
  <c r="C561" i="1"/>
  <c r="H561" i="1" s="1"/>
  <c r="D560" i="1"/>
  <c r="C560" i="1"/>
  <c r="H560" i="1" s="1"/>
  <c r="D559" i="1"/>
  <c r="C559" i="1"/>
  <c r="D558" i="1"/>
  <c r="C558" i="1"/>
  <c r="H558" i="1" s="1"/>
  <c r="D557" i="1"/>
  <c r="C557" i="1"/>
  <c r="H557" i="1" s="1"/>
  <c r="D556" i="1"/>
  <c r="C556" i="1"/>
  <c r="H556" i="1" s="1"/>
  <c r="D555" i="1"/>
  <c r="C555" i="1"/>
  <c r="D554" i="1"/>
  <c r="C554" i="1"/>
  <c r="H554" i="1" s="1"/>
  <c r="D553" i="1"/>
  <c r="C553" i="1"/>
  <c r="H553" i="1" s="1"/>
  <c r="D552" i="1"/>
  <c r="C552" i="1"/>
  <c r="H552" i="1" s="1"/>
  <c r="D551" i="1"/>
  <c r="C551" i="1"/>
  <c r="D550" i="1"/>
  <c r="C550" i="1"/>
  <c r="H550" i="1" s="1"/>
  <c r="D549" i="1"/>
  <c r="C549" i="1"/>
  <c r="H549" i="1" s="1"/>
  <c r="D548" i="1"/>
  <c r="C548" i="1"/>
  <c r="H548" i="1" s="1"/>
  <c r="D547" i="1"/>
  <c r="C547" i="1"/>
  <c r="D546" i="1"/>
  <c r="C546" i="1"/>
  <c r="H546" i="1" s="1"/>
  <c r="D545" i="1"/>
  <c r="C545" i="1"/>
  <c r="H545" i="1" s="1"/>
  <c r="D544" i="1"/>
  <c r="C544" i="1"/>
  <c r="H544" i="1" s="1"/>
  <c r="D543" i="1"/>
  <c r="C543" i="1"/>
  <c r="D542" i="1"/>
  <c r="C542" i="1"/>
  <c r="H542" i="1" s="1"/>
  <c r="D541" i="1"/>
  <c r="C541" i="1"/>
  <c r="H540" i="1"/>
  <c r="D540" i="1"/>
  <c r="C540" i="1"/>
  <c r="G540" i="1" s="1"/>
  <c r="D539" i="1"/>
  <c r="C539" i="1"/>
  <c r="H538" i="1"/>
  <c r="D538" i="1"/>
  <c r="C538" i="1"/>
  <c r="G538" i="1" s="1"/>
  <c r="D537" i="1"/>
  <c r="C537" i="1"/>
  <c r="H536" i="1"/>
  <c r="D536" i="1"/>
  <c r="C536" i="1"/>
  <c r="G536" i="1" s="1"/>
  <c r="D535" i="1"/>
  <c r="C535" i="1"/>
  <c r="H534" i="1"/>
  <c r="D534" i="1"/>
  <c r="C534" i="1"/>
  <c r="G534" i="1" s="1"/>
  <c r="D533" i="1"/>
  <c r="C533" i="1"/>
  <c r="H532" i="1"/>
  <c r="D532" i="1"/>
  <c r="C532" i="1"/>
  <c r="G532" i="1" s="1"/>
  <c r="D531" i="1"/>
  <c r="C531" i="1"/>
  <c r="H530" i="1"/>
  <c r="D530" i="1"/>
  <c r="C530" i="1"/>
  <c r="G530" i="1" s="1"/>
  <c r="D529" i="1"/>
  <c r="C529" i="1"/>
  <c r="H528" i="1"/>
  <c r="D528" i="1"/>
  <c r="C528" i="1"/>
  <c r="G528" i="1" s="1"/>
  <c r="D527" i="1"/>
  <c r="C527" i="1"/>
  <c r="H526" i="1"/>
  <c r="D526" i="1"/>
  <c r="C526" i="1"/>
  <c r="G526" i="1" s="1"/>
  <c r="D525" i="1"/>
  <c r="C525" i="1"/>
  <c r="H524" i="1"/>
  <c r="D524" i="1"/>
  <c r="C524" i="1"/>
  <c r="G524" i="1" s="1"/>
  <c r="D523" i="1"/>
  <c r="D522" i="1"/>
  <c r="D521" i="1"/>
  <c r="C521" i="1"/>
  <c r="H520" i="1"/>
  <c r="D520" i="1"/>
  <c r="C520" i="1"/>
  <c r="G520" i="1" s="1"/>
  <c r="D519" i="1"/>
  <c r="C519" i="1"/>
  <c r="H518" i="1"/>
  <c r="D518" i="1"/>
  <c r="C518" i="1"/>
  <c r="G518" i="1" s="1"/>
  <c r="D517" i="1"/>
  <c r="C517" i="1"/>
  <c r="H516" i="1"/>
  <c r="D516" i="1"/>
  <c r="C516" i="1"/>
  <c r="G516" i="1" s="1"/>
  <c r="D515" i="1"/>
  <c r="C515" i="1"/>
  <c r="H514" i="1"/>
  <c r="D514" i="1"/>
  <c r="C514" i="1"/>
  <c r="G514" i="1" s="1"/>
  <c r="D513" i="1"/>
  <c r="C513" i="1"/>
  <c r="D512" i="1"/>
  <c r="C512" i="1"/>
  <c r="G512" i="1" s="1"/>
  <c r="D511" i="1"/>
  <c r="C511" i="1"/>
  <c r="H510" i="1"/>
  <c r="D510" i="1"/>
  <c r="C510" i="1"/>
  <c r="D509" i="1"/>
  <c r="C509" i="1"/>
  <c r="D508" i="1"/>
  <c r="C508" i="1"/>
  <c r="D507" i="1"/>
  <c r="C507" i="1"/>
  <c r="D506" i="1"/>
  <c r="C506" i="1"/>
  <c r="G506" i="1" s="1"/>
  <c r="D505" i="1"/>
  <c r="C505" i="1"/>
  <c r="H504" i="1"/>
  <c r="D504" i="1"/>
  <c r="C504" i="1"/>
  <c r="D503" i="1"/>
  <c r="C503" i="1"/>
  <c r="D502" i="1"/>
  <c r="C502" i="1"/>
  <c r="D501" i="1"/>
  <c r="C501" i="1"/>
  <c r="H500" i="1"/>
  <c r="D500" i="1"/>
  <c r="C500" i="1"/>
  <c r="G500" i="1" s="1"/>
  <c r="D499" i="1"/>
  <c r="C499" i="1"/>
  <c r="D498" i="1"/>
  <c r="H498" i="1" s="1"/>
  <c r="C498" i="1"/>
  <c r="D497" i="1"/>
  <c r="C497" i="1"/>
  <c r="D496" i="1"/>
  <c r="C496" i="1"/>
  <c r="G496" i="1" s="1"/>
  <c r="D495" i="1"/>
  <c r="C495" i="1"/>
  <c r="H494" i="1"/>
  <c r="D494" i="1"/>
  <c r="C494" i="1"/>
  <c r="D493" i="1"/>
  <c r="C493" i="1"/>
  <c r="D492" i="1"/>
  <c r="C492" i="1"/>
  <c r="D491" i="1"/>
  <c r="C491" i="1"/>
  <c r="D490" i="1"/>
  <c r="C490" i="1"/>
  <c r="G490" i="1" s="1"/>
  <c r="D489" i="1"/>
  <c r="C489" i="1"/>
  <c r="H488" i="1"/>
  <c r="D488" i="1"/>
  <c r="C488" i="1"/>
  <c r="D487" i="1"/>
  <c r="C487" i="1"/>
  <c r="D486" i="1"/>
  <c r="C486" i="1"/>
  <c r="D485" i="1"/>
  <c r="C485" i="1"/>
  <c r="H484" i="1"/>
  <c r="D484" i="1"/>
  <c r="C484" i="1"/>
  <c r="G484" i="1" s="1"/>
  <c r="D483" i="1"/>
  <c r="C483" i="1"/>
  <c r="H482" i="1"/>
  <c r="D482" i="1"/>
  <c r="C482" i="1"/>
  <c r="D481" i="1"/>
  <c r="C481" i="1"/>
  <c r="D480" i="1"/>
  <c r="C480" i="1"/>
  <c r="G480" i="1" s="1"/>
  <c r="D479" i="1"/>
  <c r="C479" i="1"/>
  <c r="H478" i="1"/>
  <c r="D478" i="1"/>
  <c r="C478" i="1"/>
  <c r="D477" i="1"/>
  <c r="C477" i="1"/>
  <c r="G477" i="1" s="1"/>
  <c r="H476" i="1"/>
  <c r="D476" i="1"/>
  <c r="C476" i="1"/>
  <c r="H475" i="1"/>
  <c r="D475" i="1"/>
  <c r="C475" i="1"/>
  <c r="G475" i="1" s="1"/>
  <c r="D474" i="1"/>
  <c r="C474" i="1"/>
  <c r="H473" i="1"/>
  <c r="G473" i="1"/>
  <c r="D473" i="1"/>
  <c r="C473" i="1"/>
  <c r="D472" i="1"/>
  <c r="C472" i="1"/>
  <c r="H471" i="1"/>
  <c r="G471" i="1"/>
  <c r="D471" i="1"/>
  <c r="C471" i="1"/>
  <c r="D470" i="1"/>
  <c r="C470" i="1"/>
  <c r="H469" i="1"/>
  <c r="G469" i="1"/>
  <c r="D469" i="1"/>
  <c r="C469" i="1"/>
  <c r="D468" i="1"/>
  <c r="C468" i="1"/>
  <c r="H467" i="1"/>
  <c r="G467" i="1"/>
  <c r="D467" i="1"/>
  <c r="C467"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G413" i="1"/>
  <c r="D413" i="1"/>
  <c r="C413" i="1"/>
  <c r="D412" i="1"/>
  <c r="C412" i="1"/>
  <c r="H411" i="1"/>
  <c r="G411" i="1"/>
  <c r="D411" i="1"/>
  <c r="C411" i="1"/>
  <c r="D406" i="1"/>
  <c r="C406" i="1"/>
  <c r="H405" i="1"/>
  <c r="G405" i="1"/>
  <c r="D405" i="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D383" i="1"/>
  <c r="C383" i="1"/>
  <c r="H383" i="1" s="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H213" i="1" s="1"/>
  <c r="D212" i="1"/>
  <c r="C212" i="1"/>
  <c r="H211" i="1"/>
  <c r="D211" i="1"/>
  <c r="C211" i="1"/>
  <c r="G211" i="1" s="1"/>
  <c r="D210" i="1"/>
  <c r="C210" i="1"/>
  <c r="H209" i="1"/>
  <c r="D209" i="1"/>
  <c r="G209" i="1" s="1"/>
  <c r="C209" i="1"/>
  <c r="D208" i="1"/>
  <c r="C208" i="1"/>
  <c r="D207" i="1"/>
  <c r="G207" i="1" s="1"/>
  <c r="C207" i="1"/>
  <c r="H207" i="1" s="1"/>
  <c r="D206" i="1"/>
  <c r="C206" i="1"/>
  <c r="D205" i="1"/>
  <c r="C205" i="1"/>
  <c r="H205" i="1" s="1"/>
  <c r="D204" i="1"/>
  <c r="C204" i="1"/>
  <c r="H203" i="1"/>
  <c r="D203" i="1"/>
  <c r="C203" i="1"/>
  <c r="G203" i="1" s="1"/>
  <c r="D202" i="1"/>
  <c r="C202" i="1"/>
  <c r="H201" i="1"/>
  <c r="D201" i="1"/>
  <c r="G201" i="1" s="1"/>
  <c r="C201" i="1"/>
  <c r="D200" i="1"/>
  <c r="C200" i="1"/>
  <c r="D199" i="1"/>
  <c r="G199" i="1" s="1"/>
  <c r="C199" i="1"/>
  <c r="H199" i="1" s="1"/>
  <c r="D198" i="1"/>
  <c r="C198" i="1"/>
  <c r="D197" i="1"/>
  <c r="C197" i="1"/>
  <c r="H197" i="1" s="1"/>
  <c r="D196" i="1"/>
  <c r="C196" i="1"/>
  <c r="H195" i="1"/>
  <c r="D195" i="1"/>
  <c r="C195" i="1"/>
  <c r="G195" i="1" s="1"/>
  <c r="D194" i="1"/>
  <c r="C194" i="1"/>
  <c r="H193" i="1"/>
  <c r="D193" i="1"/>
  <c r="G193" i="1" s="1"/>
  <c r="C193" i="1"/>
  <c r="D192" i="1"/>
  <c r="C192" i="1"/>
  <c r="D191" i="1"/>
  <c r="G191" i="1" s="1"/>
  <c r="C191" i="1"/>
  <c r="H191" i="1" s="1"/>
  <c r="D190" i="1"/>
  <c r="C190" i="1"/>
  <c r="D189" i="1"/>
  <c r="C189" i="1"/>
  <c r="H189" i="1" s="1"/>
  <c r="D188" i="1"/>
  <c r="C188" i="1"/>
  <c r="H187" i="1"/>
  <c r="D187" i="1"/>
  <c r="C187" i="1"/>
  <c r="G187" i="1" s="1"/>
  <c r="D186" i="1"/>
  <c r="C186" i="1"/>
  <c r="H185" i="1"/>
  <c r="D185" i="1"/>
  <c r="G185" i="1" s="1"/>
  <c r="C185" i="1"/>
  <c r="D184" i="1"/>
  <c r="C184" i="1"/>
  <c r="D183" i="1"/>
  <c r="G183" i="1" s="1"/>
  <c r="C183" i="1"/>
  <c r="H183" i="1" s="1"/>
  <c r="D182" i="1"/>
  <c r="C182" i="1"/>
  <c r="D181" i="1"/>
  <c r="C181" i="1"/>
  <c r="H181" i="1" s="1"/>
  <c r="D180" i="1"/>
  <c r="C180" i="1"/>
  <c r="H179" i="1"/>
  <c r="D179" i="1"/>
  <c r="C179" i="1"/>
  <c r="G179" i="1" s="1"/>
  <c r="D178" i="1"/>
  <c r="C178" i="1"/>
  <c r="H177" i="1"/>
  <c r="D177" i="1"/>
  <c r="G177" i="1" s="1"/>
  <c r="C177" i="1"/>
  <c r="D176" i="1"/>
  <c r="C176" i="1"/>
  <c r="D175" i="1"/>
  <c r="G175" i="1" s="1"/>
  <c r="C175" i="1"/>
  <c r="H175" i="1" s="1"/>
  <c r="D174" i="1"/>
  <c r="C174" i="1"/>
  <c r="D173" i="1"/>
  <c r="C173" i="1"/>
  <c r="H173" i="1" s="1"/>
  <c r="D172" i="1"/>
  <c r="C172" i="1"/>
  <c r="H171" i="1"/>
  <c r="D171" i="1"/>
  <c r="C171" i="1"/>
  <c r="G171" i="1" s="1"/>
  <c r="D170" i="1"/>
  <c r="C170" i="1"/>
  <c r="H169" i="1"/>
  <c r="D169" i="1"/>
  <c r="G169" i="1" s="1"/>
  <c r="C169" i="1"/>
  <c r="D168" i="1"/>
  <c r="C168" i="1"/>
  <c r="D167" i="1"/>
  <c r="G167" i="1" s="1"/>
  <c r="C167" i="1"/>
  <c r="H167" i="1" s="1"/>
  <c r="D166" i="1"/>
  <c r="C166" i="1"/>
  <c r="D165" i="1"/>
  <c r="C165" i="1"/>
  <c r="H165" i="1" s="1"/>
  <c r="D164" i="1"/>
  <c r="C164" i="1"/>
  <c r="H163" i="1"/>
  <c r="D163" i="1"/>
  <c r="C163" i="1"/>
  <c r="G163" i="1" s="1"/>
  <c r="D162" i="1"/>
  <c r="C162" i="1"/>
  <c r="H161" i="1"/>
  <c r="D161" i="1"/>
  <c r="G161" i="1" s="1"/>
  <c r="C161" i="1"/>
  <c r="D160" i="1"/>
  <c r="C160" i="1"/>
  <c r="D159" i="1"/>
  <c r="G159" i="1" s="1"/>
  <c r="C159" i="1"/>
  <c r="H159" i="1" s="1"/>
  <c r="D158" i="1"/>
  <c r="C158" i="1"/>
  <c r="D157" i="1"/>
  <c r="C157" i="1"/>
  <c r="H157" i="1" s="1"/>
  <c r="D156" i="1"/>
  <c r="C156" i="1"/>
  <c r="H155" i="1"/>
  <c r="D155" i="1"/>
  <c r="C155" i="1"/>
  <c r="G155" i="1" s="1"/>
  <c r="D154" i="1"/>
  <c r="C154" i="1"/>
  <c r="H153" i="1"/>
  <c r="D153" i="1"/>
  <c r="G153" i="1" s="1"/>
  <c r="C153" i="1"/>
  <c r="D152" i="1"/>
  <c r="C152" i="1"/>
  <c r="D151" i="1"/>
  <c r="G151" i="1" s="1"/>
  <c r="C151" i="1"/>
  <c r="H151" i="1" s="1"/>
  <c r="D150" i="1"/>
  <c r="C150" i="1"/>
  <c r="D149" i="1"/>
  <c r="C149" i="1"/>
  <c r="H149" i="1" s="1"/>
  <c r="D148" i="1"/>
  <c r="C148" i="1"/>
  <c r="D146" i="1"/>
  <c r="C146" i="1"/>
  <c r="H145" i="1"/>
  <c r="D145" i="1"/>
  <c r="G145" i="1" s="1"/>
  <c r="C145" i="1"/>
  <c r="D144" i="1"/>
  <c r="C144" i="1"/>
  <c r="D143" i="1"/>
  <c r="G143" i="1" s="1"/>
  <c r="C143" i="1"/>
  <c r="H143" i="1" s="1"/>
  <c r="H142" i="1"/>
  <c r="D142" i="1"/>
  <c r="C142" i="1"/>
  <c r="G142" i="1" s="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G132" i="1"/>
  <c r="D132" i="1"/>
  <c r="C132" i="1"/>
  <c r="D131" i="1"/>
  <c r="C131" i="1"/>
  <c r="H131" i="1" s="1"/>
  <c r="H130" i="1"/>
  <c r="G130" i="1"/>
  <c r="D130" i="1"/>
  <c r="C130" i="1"/>
  <c r="D129" i="1"/>
  <c r="C129" i="1"/>
  <c r="H129" i="1" s="1"/>
  <c r="H128" i="1"/>
  <c r="G128" i="1"/>
  <c r="D128" i="1"/>
  <c r="C128" i="1"/>
  <c r="D127" i="1"/>
  <c r="C127" i="1"/>
  <c r="H127" i="1" s="1"/>
  <c r="H126" i="1"/>
  <c r="G126" i="1"/>
  <c r="D126" i="1"/>
  <c r="C126" i="1"/>
  <c r="D125" i="1"/>
  <c r="C125" i="1"/>
  <c r="H125" i="1" s="1"/>
  <c r="H124" i="1"/>
  <c r="G124" i="1"/>
  <c r="D124" i="1"/>
  <c r="C124" i="1"/>
  <c r="D123" i="1"/>
  <c r="C123" i="1"/>
  <c r="H123" i="1" s="1"/>
  <c r="H122" i="1"/>
  <c r="G122" i="1"/>
  <c r="D122" i="1"/>
  <c r="C122" i="1"/>
  <c r="D121" i="1"/>
  <c r="C121" i="1"/>
  <c r="H121" i="1" s="1"/>
  <c r="H120" i="1"/>
  <c r="G120" i="1"/>
  <c r="D120" i="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H108" i="1"/>
  <c r="G108" i="1"/>
  <c r="D108" i="1"/>
  <c r="C108" i="1"/>
  <c r="D107" i="1"/>
  <c r="C107" i="1"/>
  <c r="H107" i="1" s="1"/>
  <c r="H106" i="1"/>
  <c r="G106" i="1"/>
  <c r="D106" i="1"/>
  <c r="C106" i="1"/>
  <c r="D105" i="1"/>
  <c r="C105" i="1"/>
  <c r="H105" i="1" s="1"/>
  <c r="H104" i="1"/>
  <c r="G104" i="1"/>
  <c r="D104" i="1"/>
  <c r="C104" i="1"/>
  <c r="D103" i="1"/>
  <c r="C103" i="1"/>
  <c r="H103" i="1" s="1"/>
  <c r="H102" i="1"/>
  <c r="G102" i="1"/>
  <c r="D102" i="1"/>
  <c r="C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H78" i="1"/>
  <c r="G78" i="1"/>
  <c r="D78" i="1"/>
  <c r="C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G64" i="1"/>
  <c r="D64" i="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6" i="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H3" i="1" s="1"/>
  <c r="D991" i="1" l="1"/>
  <c r="G991" i="1" s="1"/>
  <c r="H1023" i="1"/>
  <c r="G1023" i="1"/>
  <c r="G1028" i="1"/>
  <c r="G1006" i="1"/>
  <c r="G997" i="1"/>
  <c r="G996" i="1"/>
  <c r="H991" i="1"/>
  <c r="F13" i="5"/>
  <c r="H989" i="1"/>
  <c r="E7" i="5"/>
  <c r="H1030" i="1"/>
  <c r="H1028" i="1"/>
  <c r="H1006" i="1"/>
  <c r="H998" i="1"/>
  <c r="H997" i="1"/>
  <c r="D12" i="5"/>
  <c r="C990" i="1" s="1"/>
  <c r="G990" i="1" s="1"/>
  <c r="G989" i="1"/>
  <c r="C986" i="1"/>
  <c r="H317" i="1"/>
  <c r="G317" i="1"/>
  <c r="H333" i="1"/>
  <c r="G333" i="1"/>
  <c r="H430" i="1"/>
  <c r="G430" i="1"/>
  <c r="H236" i="1"/>
  <c r="G236" i="1"/>
  <c r="H388" i="1"/>
  <c r="G388" i="1"/>
  <c r="H876" i="1"/>
  <c r="G876" i="1"/>
  <c r="H301" i="1"/>
  <c r="G301" i="1"/>
  <c r="H162" i="1"/>
  <c r="G162" i="1"/>
  <c r="H216" i="1"/>
  <c r="G216" i="1"/>
  <c r="H228" i="1"/>
  <c r="G228" i="1"/>
  <c r="H248" i="1"/>
  <c r="G248" i="1"/>
  <c r="H264" i="1"/>
  <c r="G264" i="1"/>
  <c r="H276" i="1"/>
  <c r="G276" i="1"/>
  <c r="H362" i="1"/>
  <c r="G362"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H294" i="1"/>
  <c r="G294" i="1"/>
  <c r="H298" i="1"/>
  <c r="G298" i="1"/>
  <c r="H302" i="1"/>
  <c r="G302" i="1"/>
  <c r="H310" i="1"/>
  <c r="G310" i="1"/>
  <c r="H314" i="1"/>
  <c r="G314" i="1"/>
  <c r="H318" i="1"/>
  <c r="G318" i="1"/>
  <c r="H322" i="1"/>
  <c r="G322" i="1"/>
  <c r="H326" i="1"/>
  <c r="G326" i="1"/>
  <c r="H330" i="1"/>
  <c r="G330" i="1"/>
  <c r="H334" i="1"/>
  <c r="G334" i="1"/>
  <c r="H338" i="1"/>
  <c r="G338" i="1"/>
  <c r="H342" i="1"/>
  <c r="G342" i="1"/>
  <c r="H420" i="1"/>
  <c r="G420" i="1"/>
  <c r="H428" i="1"/>
  <c r="G428" i="1"/>
  <c r="H436" i="1"/>
  <c r="G436" i="1"/>
  <c r="H444" i="1"/>
  <c r="G444" i="1"/>
  <c r="H452" i="1"/>
  <c r="G452" i="1"/>
  <c r="H495" i="1"/>
  <c r="G495" i="1"/>
  <c r="G502" i="1"/>
  <c r="H502" i="1"/>
  <c r="H313" i="1"/>
  <c r="G313" i="1"/>
  <c r="H178" i="1"/>
  <c r="G178" i="1"/>
  <c r="H202" i="1"/>
  <c r="G202" i="1"/>
  <c r="H232" i="1"/>
  <c r="G232" i="1"/>
  <c r="H252" i="1"/>
  <c r="G252" i="1"/>
  <c r="H280" i="1"/>
  <c r="G280" i="1"/>
  <c r="H374" i="1"/>
  <c r="G374" i="1"/>
  <c r="H144" i="1"/>
  <c r="G144" i="1"/>
  <c r="G149" i="1"/>
  <c r="H152" i="1"/>
  <c r="G152" i="1"/>
  <c r="G157" i="1"/>
  <c r="H160" i="1"/>
  <c r="G160" i="1"/>
  <c r="G165" i="1"/>
  <c r="H168" i="1"/>
  <c r="G168" i="1"/>
  <c r="G173" i="1"/>
  <c r="H176" i="1"/>
  <c r="G176" i="1"/>
  <c r="G181" i="1"/>
  <c r="H184" i="1"/>
  <c r="G184" i="1"/>
  <c r="G189" i="1"/>
  <c r="H192" i="1"/>
  <c r="G192" i="1"/>
  <c r="G197" i="1"/>
  <c r="H200" i="1"/>
  <c r="G200" i="1"/>
  <c r="G205" i="1"/>
  <c r="H208" i="1"/>
  <c r="G208"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290" i="1"/>
  <c r="G290" i="1"/>
  <c r="H347" i="1"/>
  <c r="G347" i="1"/>
  <c r="H351" i="1"/>
  <c r="G351" i="1"/>
  <c r="H355" i="1"/>
  <c r="G355" i="1"/>
  <c r="H359" i="1"/>
  <c r="G359" i="1"/>
  <c r="H363" i="1"/>
  <c r="G363" i="1"/>
  <c r="H367" i="1"/>
  <c r="G367" i="1"/>
  <c r="H371" i="1"/>
  <c r="G371" i="1"/>
  <c r="H375" i="1"/>
  <c r="G375" i="1"/>
  <c r="H379" i="1"/>
  <c r="G379" i="1"/>
  <c r="H386" i="1"/>
  <c r="G386" i="1"/>
  <c r="H394" i="1"/>
  <c r="G394" i="1"/>
  <c r="H406" i="1"/>
  <c r="G406" i="1"/>
  <c r="H456" i="1"/>
  <c r="G456" i="1"/>
  <c r="H464" i="1"/>
  <c r="G464" i="1"/>
  <c r="H472" i="1"/>
  <c r="G472" i="1"/>
  <c r="G492" i="1"/>
  <c r="H492" i="1"/>
  <c r="H537" i="1"/>
  <c r="G537" i="1"/>
  <c r="G621" i="1"/>
  <c r="G625" i="1"/>
  <c r="H309" i="1"/>
  <c r="G309" i="1"/>
  <c r="H329" i="1"/>
  <c r="G329" i="1"/>
  <c r="H446" i="1"/>
  <c r="G446" i="1"/>
  <c r="H154" i="1"/>
  <c r="G154" i="1"/>
  <c r="H186" i="1"/>
  <c r="G186" i="1"/>
  <c r="H210" i="1"/>
  <c r="G210" i="1"/>
  <c r="H224" i="1"/>
  <c r="G224" i="1"/>
  <c r="H240" i="1"/>
  <c r="G240" i="1"/>
  <c r="H260" i="1"/>
  <c r="G260" i="1"/>
  <c r="H272" i="1"/>
  <c r="G272" i="1"/>
  <c r="H289" i="1"/>
  <c r="G289" i="1"/>
  <c r="H346" i="1"/>
  <c r="G346" i="1"/>
  <c r="H354" i="1"/>
  <c r="G354" i="1"/>
  <c r="H366" i="1"/>
  <c r="G366" i="1"/>
  <c r="H378" i="1"/>
  <c r="G378" i="1"/>
  <c r="H396" i="1"/>
  <c r="G396" i="1"/>
  <c r="H505" i="1"/>
  <c r="G505" i="1"/>
  <c r="H295" i="1"/>
  <c r="G295" i="1"/>
  <c r="H299" i="1"/>
  <c r="G299" i="1"/>
  <c r="H303" i="1"/>
  <c r="G303" i="1"/>
  <c r="H307" i="1"/>
  <c r="G307" i="1"/>
  <c r="H311" i="1"/>
  <c r="G311" i="1"/>
  <c r="H315" i="1"/>
  <c r="G315" i="1"/>
  <c r="H319" i="1"/>
  <c r="G319" i="1"/>
  <c r="H323" i="1"/>
  <c r="G323" i="1"/>
  <c r="H327" i="1"/>
  <c r="G327" i="1"/>
  <c r="H331" i="1"/>
  <c r="G331" i="1"/>
  <c r="H335" i="1"/>
  <c r="G335" i="1"/>
  <c r="H339" i="1"/>
  <c r="G339" i="1"/>
  <c r="H343" i="1"/>
  <c r="G343" i="1"/>
  <c r="H418" i="1"/>
  <c r="G418" i="1"/>
  <c r="H426" i="1"/>
  <c r="G426" i="1"/>
  <c r="H434" i="1"/>
  <c r="G434" i="1"/>
  <c r="H442" i="1"/>
  <c r="G442" i="1"/>
  <c r="H450" i="1"/>
  <c r="G450" i="1"/>
  <c r="H531" i="1"/>
  <c r="G531" i="1"/>
  <c r="H305" i="1"/>
  <c r="G305" i="1"/>
  <c r="H325" i="1"/>
  <c r="G325" i="1"/>
  <c r="H341" i="1"/>
  <c r="G341" i="1"/>
  <c r="H422" i="1"/>
  <c r="G422" i="1"/>
  <c r="H438" i="1"/>
  <c r="G438" i="1"/>
  <c r="H146" i="1"/>
  <c r="G146" i="1"/>
  <c r="H170" i="1"/>
  <c r="G170" i="1"/>
  <c r="H194" i="1"/>
  <c r="G194" i="1"/>
  <c r="H244" i="1"/>
  <c r="G244" i="1"/>
  <c r="H256" i="1"/>
  <c r="G256" i="1"/>
  <c r="H268" i="1"/>
  <c r="G268" i="1"/>
  <c r="H284" i="1"/>
  <c r="G284" i="1"/>
  <c r="H350" i="1"/>
  <c r="G350" i="1"/>
  <c r="H370" i="1"/>
  <c r="G370" i="1"/>
  <c r="H382" i="1"/>
  <c r="G382" i="1"/>
  <c r="H458" i="1"/>
  <c r="G458" i="1"/>
  <c r="H474" i="1"/>
  <c r="G474" i="1"/>
  <c r="H150" i="1"/>
  <c r="G150" i="1"/>
  <c r="H158" i="1"/>
  <c r="G158" i="1"/>
  <c r="H166" i="1"/>
  <c r="G166" i="1"/>
  <c r="H174" i="1"/>
  <c r="G174" i="1"/>
  <c r="H182" i="1"/>
  <c r="G182" i="1"/>
  <c r="H190" i="1"/>
  <c r="G190" i="1"/>
  <c r="H198" i="1"/>
  <c r="G198" i="1"/>
  <c r="H206" i="1"/>
  <c r="G206" i="1"/>
  <c r="H214" i="1"/>
  <c r="G214" i="1"/>
  <c r="H218" i="1"/>
  <c r="G218"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278" i="1"/>
  <c r="G278" i="1"/>
  <c r="H282" i="1"/>
  <c r="G282" i="1"/>
  <c r="H291" i="1"/>
  <c r="G291" i="1"/>
  <c r="H348" i="1"/>
  <c r="G348" i="1"/>
  <c r="H352" i="1"/>
  <c r="G352" i="1"/>
  <c r="H356" i="1"/>
  <c r="G356" i="1"/>
  <c r="H360" i="1"/>
  <c r="G360" i="1"/>
  <c r="H364" i="1"/>
  <c r="G364" i="1"/>
  <c r="H368" i="1"/>
  <c r="G368" i="1"/>
  <c r="H372" i="1"/>
  <c r="G372" i="1"/>
  <c r="H376" i="1"/>
  <c r="G376" i="1"/>
  <c r="H380" i="1"/>
  <c r="G380" i="1"/>
  <c r="H384" i="1"/>
  <c r="G384" i="1"/>
  <c r="H392" i="1"/>
  <c r="G392" i="1"/>
  <c r="H400" i="1"/>
  <c r="G400" i="1"/>
  <c r="H404" i="1"/>
  <c r="G404" i="1"/>
  <c r="H412" i="1"/>
  <c r="G412" i="1"/>
  <c r="H454" i="1"/>
  <c r="G454" i="1"/>
  <c r="H462" i="1"/>
  <c r="G462" i="1"/>
  <c r="H470" i="1"/>
  <c r="G470" i="1"/>
  <c r="H489" i="1"/>
  <c r="G489" i="1"/>
  <c r="H321" i="1"/>
  <c r="G321" i="1"/>
  <c r="H337" i="1"/>
  <c r="G337" i="1"/>
  <c r="H778" i="1"/>
  <c r="G778" i="1"/>
  <c r="H296" i="1"/>
  <c r="G296" i="1"/>
  <c r="H300" i="1"/>
  <c r="G300" i="1"/>
  <c r="H304" i="1"/>
  <c r="G304" i="1"/>
  <c r="H308" i="1"/>
  <c r="G308" i="1"/>
  <c r="H312" i="1"/>
  <c r="G312" i="1"/>
  <c r="H316" i="1"/>
  <c r="G316" i="1"/>
  <c r="H320" i="1"/>
  <c r="G320" i="1"/>
  <c r="H324" i="1"/>
  <c r="G324" i="1"/>
  <c r="H328" i="1"/>
  <c r="G328" i="1"/>
  <c r="H332" i="1"/>
  <c r="G332" i="1"/>
  <c r="H336" i="1"/>
  <c r="G336" i="1"/>
  <c r="H340" i="1"/>
  <c r="G340" i="1"/>
  <c r="H344" i="1"/>
  <c r="G344" i="1"/>
  <c r="H416" i="1"/>
  <c r="G416" i="1"/>
  <c r="H424" i="1"/>
  <c r="G424" i="1"/>
  <c r="H432" i="1"/>
  <c r="G432" i="1"/>
  <c r="H440" i="1"/>
  <c r="G440" i="1"/>
  <c r="H448" i="1"/>
  <c r="G448" i="1"/>
  <c r="H479" i="1"/>
  <c r="G479" i="1"/>
  <c r="G486" i="1"/>
  <c r="H486" i="1"/>
  <c r="H511" i="1"/>
  <c r="G511" i="1"/>
  <c r="H521" i="1"/>
  <c r="G521" i="1"/>
  <c r="H297" i="1"/>
  <c r="G297" i="1"/>
  <c r="H148" i="1"/>
  <c r="G148" i="1"/>
  <c r="H156" i="1"/>
  <c r="G156" i="1"/>
  <c r="H164" i="1"/>
  <c r="G164" i="1"/>
  <c r="H172" i="1"/>
  <c r="G172" i="1"/>
  <c r="H180" i="1"/>
  <c r="G180" i="1"/>
  <c r="H188" i="1"/>
  <c r="G188" i="1"/>
  <c r="H196" i="1"/>
  <c r="G196" i="1"/>
  <c r="H204" i="1"/>
  <c r="G204" i="1"/>
  <c r="H212" i="1"/>
  <c r="G212"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H288" i="1"/>
  <c r="G288" i="1"/>
  <c r="H292" i="1"/>
  <c r="G292" i="1"/>
  <c r="H349" i="1"/>
  <c r="G349" i="1"/>
  <c r="H353" i="1"/>
  <c r="G353" i="1"/>
  <c r="H357" i="1"/>
  <c r="G357" i="1"/>
  <c r="H361" i="1"/>
  <c r="G361" i="1"/>
  <c r="H365" i="1"/>
  <c r="G365" i="1"/>
  <c r="H369" i="1"/>
  <c r="G369" i="1"/>
  <c r="H373" i="1"/>
  <c r="G373" i="1"/>
  <c r="H377" i="1"/>
  <c r="G377" i="1"/>
  <c r="H381" i="1"/>
  <c r="G381" i="1"/>
  <c r="H390" i="1"/>
  <c r="G390" i="1"/>
  <c r="H398" i="1"/>
  <c r="G398" i="1"/>
  <c r="H460" i="1"/>
  <c r="G460" i="1"/>
  <c r="H468" i="1"/>
  <c r="G468" i="1"/>
  <c r="G508" i="1"/>
  <c r="H508" i="1"/>
  <c r="H483" i="1"/>
  <c r="G483" i="1"/>
  <c r="H499" i="1"/>
  <c r="G499" i="1"/>
  <c r="H515" i="1"/>
  <c r="G515" i="1"/>
  <c r="H525" i="1"/>
  <c r="G525" i="1"/>
  <c r="H541" i="1"/>
  <c r="G541" i="1"/>
  <c r="H493" i="1"/>
  <c r="G493" i="1"/>
  <c r="H509" i="1"/>
  <c r="G509" i="1"/>
  <c r="H535" i="1"/>
  <c r="G535" i="1"/>
  <c r="H844" i="1"/>
  <c r="G844" i="1"/>
  <c r="H477" i="1"/>
  <c r="H480" i="1"/>
  <c r="H487" i="1"/>
  <c r="G487" i="1"/>
  <c r="H496" i="1"/>
  <c r="H503" i="1"/>
  <c r="G503" i="1"/>
  <c r="H512" i="1"/>
  <c r="H519" i="1"/>
  <c r="G519" i="1"/>
  <c r="H529" i="1"/>
  <c r="G529" i="1"/>
  <c r="G623" i="1"/>
  <c r="G627" i="1"/>
  <c r="G478" i="1"/>
  <c r="H481" i="1"/>
  <c r="G481" i="1"/>
  <c r="H490" i="1"/>
  <c r="G494" i="1"/>
  <c r="H497" i="1"/>
  <c r="G497" i="1"/>
  <c r="H506" i="1"/>
  <c r="G510" i="1"/>
  <c r="H513" i="1"/>
  <c r="G513" i="1"/>
  <c r="H539" i="1"/>
  <c r="G539" i="1"/>
  <c r="H575" i="1"/>
  <c r="H579" i="1"/>
  <c r="H583" i="1"/>
  <c r="H587" i="1"/>
  <c r="H591" i="1"/>
  <c r="H595" i="1"/>
  <c r="H599" i="1"/>
  <c r="G603" i="1"/>
  <c r="G607" i="1"/>
  <c r="H812" i="1"/>
  <c r="G812" i="1"/>
  <c r="G383" i="1"/>
  <c r="G488" i="1"/>
  <c r="H491" i="1"/>
  <c r="G491" i="1"/>
  <c r="G504" i="1"/>
  <c r="H507" i="1"/>
  <c r="G507" i="1"/>
  <c r="H533" i="1"/>
  <c r="G533" i="1"/>
  <c r="H543" i="1"/>
  <c r="G543" i="1"/>
  <c r="H547" i="1"/>
  <c r="H551" i="1"/>
  <c r="H555" i="1"/>
  <c r="H559" i="1"/>
  <c r="H563" i="1"/>
  <c r="H567" i="1"/>
  <c r="H571" i="1"/>
  <c r="G476" i="1"/>
  <c r="G482" i="1"/>
  <c r="H485" i="1"/>
  <c r="G485" i="1"/>
  <c r="G498" i="1"/>
  <c r="H501" i="1"/>
  <c r="G501" i="1"/>
  <c r="H517" i="1"/>
  <c r="G517" i="1"/>
  <c r="H527" i="1"/>
  <c r="G527" i="1"/>
  <c r="G637"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5" i="1"/>
  <c r="G775" i="1"/>
  <c r="H799" i="1"/>
  <c r="G799" i="1"/>
  <c r="H809" i="1"/>
  <c r="G809" i="1"/>
  <c r="H841" i="1"/>
  <c r="G841" i="1"/>
  <c r="H806" i="1"/>
  <c r="G806" i="1"/>
  <c r="H831" i="1"/>
  <c r="G831" i="1"/>
  <c r="H838" i="1"/>
  <c r="G838" i="1"/>
  <c r="H863" i="1"/>
  <c r="G863" i="1"/>
  <c r="H873" i="1"/>
  <c r="G873" i="1"/>
  <c r="H908" i="1"/>
  <c r="H641" i="1"/>
  <c r="G641" i="1"/>
  <c r="H645" i="1"/>
  <c r="G645" i="1"/>
  <c r="H649" i="1"/>
  <c r="G649" i="1"/>
  <c r="H653" i="1"/>
  <c r="G653" i="1"/>
  <c r="H657" i="1"/>
  <c r="G657" i="1"/>
  <c r="H661" i="1"/>
  <c r="G661" i="1"/>
  <c r="H665" i="1"/>
  <c r="G665" i="1"/>
  <c r="H796" i="1"/>
  <c r="G796" i="1"/>
  <c r="H870" i="1"/>
  <c r="G870" i="1"/>
  <c r="H783" i="1"/>
  <c r="G783" i="1"/>
  <c r="H793" i="1"/>
  <c r="G793" i="1"/>
  <c r="H828" i="1"/>
  <c r="G828" i="1"/>
  <c r="H860" i="1"/>
  <c r="G86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90" i="1"/>
  <c r="G790" i="1"/>
  <c r="H825" i="1"/>
  <c r="G825" i="1"/>
  <c r="H892" i="1"/>
  <c r="H815" i="1"/>
  <c r="G815" i="1"/>
  <c r="H822" i="1"/>
  <c r="G822" i="1"/>
  <c r="H847" i="1"/>
  <c r="G847" i="1"/>
  <c r="H857" i="1"/>
  <c r="G857" i="1"/>
  <c r="H879" i="1"/>
  <c r="G879" i="1"/>
  <c r="H643" i="1"/>
  <c r="G643" i="1"/>
  <c r="H647" i="1"/>
  <c r="G647" i="1"/>
  <c r="H651" i="1"/>
  <c r="G651" i="1"/>
  <c r="H655" i="1"/>
  <c r="G655" i="1"/>
  <c r="H659" i="1"/>
  <c r="G659" i="1"/>
  <c r="H663" i="1"/>
  <c r="G663" i="1"/>
  <c r="H667" i="1"/>
  <c r="G667" i="1"/>
  <c r="H671" i="1"/>
  <c r="H854" i="1"/>
  <c r="G854" i="1"/>
  <c r="H787" i="1"/>
  <c r="G787" i="1"/>
  <c r="H800" i="1"/>
  <c r="H803" i="1"/>
  <c r="G803" i="1"/>
  <c r="H819" i="1"/>
  <c r="G819" i="1"/>
  <c r="H835" i="1"/>
  <c r="G835" i="1"/>
  <c r="H851" i="1"/>
  <c r="G851" i="1"/>
  <c r="H867" i="1"/>
  <c r="G867" i="1"/>
  <c r="H880" i="1"/>
  <c r="H883" i="1"/>
  <c r="G883" i="1"/>
  <c r="H896" i="1"/>
  <c r="H912" i="1"/>
  <c r="H931" i="1"/>
  <c r="G931" i="1"/>
  <c r="H776" i="1"/>
  <c r="H794" i="1"/>
  <c r="H797" i="1"/>
  <c r="G797" i="1"/>
  <c r="H810" i="1"/>
  <c r="H813" i="1"/>
  <c r="G813" i="1"/>
  <c r="H826" i="1"/>
  <c r="H829" i="1"/>
  <c r="G829" i="1"/>
  <c r="H842" i="1"/>
  <c r="H845" i="1"/>
  <c r="G845" i="1"/>
  <c r="H858" i="1"/>
  <c r="H861" i="1"/>
  <c r="G861" i="1"/>
  <c r="H874" i="1"/>
  <c r="H877" i="1"/>
  <c r="G877" i="1"/>
  <c r="H890" i="1"/>
  <c r="H906" i="1"/>
  <c r="G938" i="1"/>
  <c r="H938" i="1"/>
  <c r="H963" i="1"/>
  <c r="G963" i="1"/>
  <c r="H791" i="1"/>
  <c r="G791" i="1"/>
  <c r="H807" i="1"/>
  <c r="G807" i="1"/>
  <c r="H823" i="1"/>
  <c r="G823" i="1"/>
  <c r="H839" i="1"/>
  <c r="G839" i="1"/>
  <c r="H855" i="1"/>
  <c r="G855" i="1"/>
  <c r="H871" i="1"/>
  <c r="G871" i="1"/>
  <c r="H929" i="1"/>
  <c r="G929" i="1"/>
  <c r="H947" i="1"/>
  <c r="G947" i="1"/>
  <c r="H774" i="1"/>
  <c r="H782" i="1"/>
  <c r="H785" i="1"/>
  <c r="G785" i="1"/>
  <c r="H801" i="1"/>
  <c r="G801" i="1"/>
  <c r="H817" i="1"/>
  <c r="G817" i="1"/>
  <c r="H833" i="1"/>
  <c r="G833" i="1"/>
  <c r="H849" i="1"/>
  <c r="G849" i="1"/>
  <c r="H862" i="1"/>
  <c r="H865" i="1"/>
  <c r="G865" i="1"/>
  <c r="H878" i="1"/>
  <c r="H881" i="1"/>
  <c r="G881" i="1"/>
  <c r="H894" i="1"/>
  <c r="H910"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9" i="1"/>
  <c r="H795" i="1"/>
  <c r="G795" i="1"/>
  <c r="H811" i="1"/>
  <c r="G811" i="1"/>
  <c r="G820" i="1"/>
  <c r="H827" i="1"/>
  <c r="G827" i="1"/>
  <c r="G836" i="1"/>
  <c r="H843" i="1"/>
  <c r="G843" i="1"/>
  <c r="H859" i="1"/>
  <c r="G859" i="1"/>
  <c r="H875" i="1"/>
  <c r="G875" i="1"/>
  <c r="H772" i="1"/>
  <c r="G774" i="1"/>
  <c r="H780" i="1"/>
  <c r="G782" i="1"/>
  <c r="H786" i="1"/>
  <c r="H789" i="1"/>
  <c r="G789" i="1"/>
  <c r="G798" i="1"/>
  <c r="H802" i="1"/>
  <c r="H805" i="1"/>
  <c r="G805" i="1"/>
  <c r="G814" i="1"/>
  <c r="H818" i="1"/>
  <c r="H821" i="1"/>
  <c r="G821" i="1"/>
  <c r="G830" i="1"/>
  <c r="H834" i="1"/>
  <c r="H837" i="1"/>
  <c r="G837" i="1"/>
  <c r="G846" i="1"/>
  <c r="H850" i="1"/>
  <c r="H853" i="1"/>
  <c r="G853" i="1"/>
  <c r="G862" i="1"/>
  <c r="H866" i="1"/>
  <c r="H869" i="1"/>
  <c r="G869" i="1"/>
  <c r="G878" i="1"/>
  <c r="H882" i="1"/>
  <c r="H898" i="1"/>
  <c r="G936" i="1"/>
  <c r="H1285" i="1"/>
  <c r="G1285" i="1"/>
  <c r="H1394" i="1"/>
  <c r="G1394" i="1"/>
  <c r="H1401" i="1"/>
  <c r="G1401" i="1"/>
  <c r="H1261" i="1"/>
  <c r="G1261" i="1"/>
  <c r="G885" i="1"/>
  <c r="G887" i="1"/>
  <c r="G889" i="1"/>
  <c r="G891" i="1"/>
  <c r="G893" i="1"/>
  <c r="G895" i="1"/>
  <c r="G897" i="1"/>
  <c r="G899" i="1"/>
  <c r="G901" i="1"/>
  <c r="G903" i="1"/>
  <c r="G905" i="1"/>
  <c r="G907" i="1"/>
  <c r="G909" i="1"/>
  <c r="G911" i="1"/>
  <c r="G913" i="1"/>
  <c r="G915" i="1"/>
  <c r="G917" i="1"/>
  <c r="G919" i="1"/>
  <c r="G921" i="1"/>
  <c r="G923" i="1"/>
  <c r="G925" i="1"/>
  <c r="H934" i="1"/>
  <c r="G941" i="1"/>
  <c r="H950" i="1"/>
  <c r="G957" i="1"/>
  <c r="G928" i="1"/>
  <c r="H932" i="1"/>
  <c r="G939" i="1"/>
  <c r="H948" i="1"/>
  <c r="H1269" i="1"/>
  <c r="G1269" i="1"/>
  <c r="H928" i="1"/>
  <c r="G940" i="1"/>
  <c r="H1277" i="1"/>
  <c r="G1277" i="1"/>
  <c r="H1256" i="1"/>
  <c r="G1256" i="1"/>
  <c r="H1264" i="1"/>
  <c r="G1264" i="1"/>
  <c r="H1272" i="1"/>
  <c r="G1272" i="1"/>
  <c r="H1280" i="1"/>
  <c r="G1280" i="1"/>
  <c r="H1288" i="1"/>
  <c r="G1288" i="1"/>
  <c r="H1296" i="1"/>
  <c r="G1296" i="1"/>
  <c r="H1304" i="1"/>
  <c r="G1304" i="1"/>
  <c r="H1312" i="1"/>
  <c r="G1312" i="1"/>
  <c r="H1320" i="1"/>
  <c r="G1320" i="1"/>
  <c r="H1328" i="1"/>
  <c r="G1328" i="1"/>
  <c r="H1334" i="1"/>
  <c r="G1334" i="1"/>
  <c r="H1342" i="1"/>
  <c r="G1342" i="1"/>
  <c r="H1350" i="1"/>
  <c r="G1350" i="1"/>
  <c r="H1358" i="1"/>
  <c r="G1358" i="1"/>
  <c r="H1366" i="1"/>
  <c r="G1366" i="1"/>
  <c r="H1374" i="1"/>
  <c r="G1374" i="1"/>
  <c r="H1382" i="1"/>
  <c r="G1382" i="1"/>
  <c r="H1388" i="1"/>
  <c r="G1388" i="1"/>
  <c r="H1420" i="1"/>
  <c r="G1420" i="1"/>
  <c r="H1398" i="1"/>
  <c r="G1398" i="1"/>
  <c r="H1410" i="1"/>
  <c r="G1410" i="1"/>
  <c r="J1449" i="1"/>
  <c r="H1449" i="1"/>
  <c r="G1449" i="1"/>
  <c r="I1449" i="1" s="1"/>
  <c r="G1259" i="1"/>
  <c r="H1262" i="1"/>
  <c r="G1262" i="1"/>
  <c r="G1267" i="1"/>
  <c r="H1270" i="1"/>
  <c r="G1270" i="1"/>
  <c r="H1278" i="1"/>
  <c r="G1278" i="1"/>
  <c r="H1286" i="1"/>
  <c r="G1286" i="1"/>
  <c r="H1294" i="1"/>
  <c r="G1294" i="1"/>
  <c r="H1302" i="1"/>
  <c r="G1302" i="1"/>
  <c r="H1310" i="1"/>
  <c r="G1310" i="1"/>
  <c r="H1318" i="1"/>
  <c r="G1318" i="1"/>
  <c r="H1326" i="1"/>
  <c r="G1326" i="1"/>
  <c r="H1332" i="1"/>
  <c r="G1332" i="1"/>
  <c r="H1340" i="1"/>
  <c r="G1340" i="1"/>
  <c r="H1348" i="1"/>
  <c r="G1348" i="1"/>
  <c r="H1356" i="1"/>
  <c r="G1356" i="1"/>
  <c r="H1364" i="1"/>
  <c r="G1364" i="1"/>
  <c r="H1372" i="1"/>
  <c r="G1372" i="1"/>
  <c r="H1380" i="1"/>
  <c r="G1380" i="1"/>
  <c r="H1392" i="1"/>
  <c r="G1392" i="1"/>
  <c r="F629" i="4"/>
  <c r="D625" i="4"/>
  <c r="H1254" i="1"/>
  <c r="H1386" i="1"/>
  <c r="G1386" i="1"/>
  <c r="H1260" i="1"/>
  <c r="G1260" i="1"/>
  <c r="H1268" i="1"/>
  <c r="G1268" i="1"/>
  <c r="H1276" i="1"/>
  <c r="G1276" i="1"/>
  <c r="H1284" i="1"/>
  <c r="G1284" i="1"/>
  <c r="H1292" i="1"/>
  <c r="G1292" i="1"/>
  <c r="H1300" i="1"/>
  <c r="G1300" i="1"/>
  <c r="H1308" i="1"/>
  <c r="G1308" i="1"/>
  <c r="H1316" i="1"/>
  <c r="G1316" i="1"/>
  <c r="H1324" i="1"/>
  <c r="G1324" i="1"/>
  <c r="H1330" i="1"/>
  <c r="G1330" i="1"/>
  <c r="H1338" i="1"/>
  <c r="G1338" i="1"/>
  <c r="H1346" i="1"/>
  <c r="G1346" i="1"/>
  <c r="H1354" i="1"/>
  <c r="G1354" i="1"/>
  <c r="H1362" i="1"/>
  <c r="G1362" i="1"/>
  <c r="H1370" i="1"/>
  <c r="G1370" i="1"/>
  <c r="H1378" i="1"/>
  <c r="G1378" i="1"/>
  <c r="H1396" i="1"/>
  <c r="G1396" i="1"/>
  <c r="H1390" i="1"/>
  <c r="G1390" i="1"/>
  <c r="H1430" i="1"/>
  <c r="G1430" i="1"/>
  <c r="H1258" i="1"/>
  <c r="G1258" i="1"/>
  <c r="H1266" i="1"/>
  <c r="G1266" i="1"/>
  <c r="H1274" i="1"/>
  <c r="G1274" i="1"/>
  <c r="H1282" i="1"/>
  <c r="G1282" i="1"/>
  <c r="H1290" i="1"/>
  <c r="G1290" i="1"/>
  <c r="H1298" i="1"/>
  <c r="G1298" i="1"/>
  <c r="H1306" i="1"/>
  <c r="G1306" i="1"/>
  <c r="H1314" i="1"/>
  <c r="G1314" i="1"/>
  <c r="H1322" i="1"/>
  <c r="G1322" i="1"/>
  <c r="H1336" i="1"/>
  <c r="G1336" i="1"/>
  <c r="H1344" i="1"/>
  <c r="G1344" i="1"/>
  <c r="H1352" i="1"/>
  <c r="G1352" i="1"/>
  <c r="H1360" i="1"/>
  <c r="G1360" i="1"/>
  <c r="H1368" i="1"/>
  <c r="G1368" i="1"/>
  <c r="H1376" i="1"/>
  <c r="G1376" i="1"/>
  <c r="H1384" i="1"/>
  <c r="G1384" i="1"/>
  <c r="H1404" i="1"/>
  <c r="G1404" i="1"/>
  <c r="E298" i="4"/>
  <c r="F535" i="4"/>
  <c r="D529" i="4"/>
  <c r="D1437" i="1"/>
  <c r="G1437" i="1" s="1"/>
  <c r="H1414" i="1"/>
  <c r="G1414" i="1"/>
  <c r="H1424" i="1"/>
  <c r="G1424" i="1"/>
  <c r="D311" i="4"/>
  <c r="F312" i="4"/>
  <c r="F78" i="5"/>
  <c r="G311" i="9"/>
  <c r="E311" i="9" s="1"/>
  <c r="B311" i="9" s="1"/>
  <c r="F206" i="5"/>
  <c r="B250" i="9"/>
  <c r="H1405" i="1"/>
  <c r="H1421" i="1"/>
  <c r="I1447" i="1"/>
  <c r="D50" i="4"/>
  <c r="D6" i="4" s="1"/>
  <c r="F51" i="4"/>
  <c r="F369" i="4"/>
  <c r="E363" i="4"/>
  <c r="D358" i="1" s="1"/>
  <c r="D580" i="4"/>
  <c r="F587" i="4"/>
  <c r="H1402" i="1"/>
  <c r="G1402" i="1"/>
  <c r="H1418" i="1"/>
  <c r="G1418" i="1"/>
  <c r="H1428" i="1"/>
  <c r="G1428" i="1"/>
  <c r="I1439" i="1"/>
  <c r="J1442" i="1"/>
  <c r="H1442" i="1"/>
  <c r="G1442" i="1"/>
  <c r="I1450" i="1"/>
  <c r="F7" i="4"/>
  <c r="D224" i="4"/>
  <c r="F225" i="4"/>
  <c r="E350" i="4"/>
  <c r="D363" i="4"/>
  <c r="F364" i="4"/>
  <c r="E420" i="4"/>
  <c r="E636" i="4" s="1"/>
  <c r="D630" i="1" s="1"/>
  <c r="D472" i="4"/>
  <c r="F473" i="4"/>
  <c r="F129" i="6"/>
  <c r="C1423" i="1"/>
  <c r="H1412" i="1"/>
  <c r="G1412" i="1"/>
  <c r="E224" i="4"/>
  <c r="D220" i="1" s="1"/>
  <c r="E472" i="4"/>
  <c r="D466" i="1" s="1"/>
  <c r="F5" i="6"/>
  <c r="H24" i="3"/>
  <c r="C1530" i="1"/>
  <c r="D49" i="8"/>
  <c r="G1570" i="1"/>
  <c r="H1570" i="1"/>
  <c r="G1399" i="1"/>
  <c r="H1406" i="1"/>
  <c r="G1406" i="1"/>
  <c r="H1422" i="1"/>
  <c r="G1422" i="1"/>
  <c r="H1432" i="1"/>
  <c r="G1432" i="1"/>
  <c r="E6" i="4"/>
  <c r="F12" i="5"/>
  <c r="G209" i="9"/>
  <c r="E209" i="9" s="1"/>
  <c r="B209" i="9" s="1"/>
  <c r="H1400" i="1"/>
  <c r="G1400" i="1"/>
  <c r="H1413" i="1"/>
  <c r="H1416" i="1"/>
  <c r="G1416" i="1"/>
  <c r="H1426" i="1"/>
  <c r="G1426" i="1"/>
  <c r="J1446" i="1"/>
  <c r="F124" i="4"/>
  <c r="D421" i="4"/>
  <c r="G1444" i="1"/>
  <c r="I1444" i="1" s="1"/>
  <c r="J1445" i="1"/>
  <c r="H1448" i="1"/>
  <c r="G1451" i="1"/>
  <c r="I1451" i="1" s="1"/>
  <c r="F83" i="4"/>
  <c r="F107" i="4"/>
  <c r="D459" i="4"/>
  <c r="F485" i="4"/>
  <c r="F13" i="6"/>
  <c r="D1454" i="1"/>
  <c r="E22" i="7"/>
  <c r="E5" i="7" s="1"/>
  <c r="D6" i="8"/>
  <c r="G1560" i="1"/>
  <c r="H1560" i="1"/>
  <c r="E24" i="9"/>
  <c r="B24" i="9" s="1"/>
  <c r="B26" i="9"/>
  <c r="E40" i="9"/>
  <c r="B40" i="9" s="1"/>
  <c r="B42" i="9"/>
  <c r="B82" i="9"/>
  <c r="J1441" i="1"/>
  <c r="H21" i="9"/>
  <c r="F594" i="4"/>
  <c r="F79" i="5"/>
  <c r="D87" i="5"/>
  <c r="D35" i="6"/>
  <c r="F36" i="6"/>
  <c r="C1461" i="1"/>
  <c r="D22" i="7"/>
  <c r="H1483" i="1"/>
  <c r="G1483" i="1"/>
  <c r="H1439" i="1"/>
  <c r="G1446" i="1"/>
  <c r="I1446" i="1" s="1"/>
  <c r="H1450" i="1"/>
  <c r="F140" i="4"/>
  <c r="F152" i="4"/>
  <c r="F516" i="4"/>
  <c r="F568" i="4"/>
  <c r="D238" i="5"/>
  <c r="F246" i="5"/>
  <c r="D5" i="7"/>
  <c r="E38" i="7"/>
  <c r="H1499" i="1"/>
  <c r="G1499" i="1"/>
  <c r="B74" i="9"/>
  <c r="D263" i="4"/>
  <c r="F88" i="5"/>
  <c r="G290" i="9"/>
  <c r="B34" i="9"/>
  <c r="B50" i="9"/>
  <c r="B114" i="9"/>
  <c r="B140" i="9"/>
  <c r="G308" i="9"/>
  <c r="E308" i="9" s="1"/>
  <c r="B308" i="9" s="1"/>
  <c r="D176" i="5"/>
  <c r="F177" i="5"/>
  <c r="E141" i="6"/>
  <c r="G1434" i="1"/>
  <c r="G1438" i="1"/>
  <c r="G1441" i="1"/>
  <c r="I1441" i="1" s="1"/>
  <c r="G1445" i="1"/>
  <c r="D151" i="4"/>
  <c r="F603" i="4"/>
  <c r="G291" i="9"/>
  <c r="E291" i="9" s="1"/>
  <c r="B291" i="9" s="1"/>
  <c r="D146" i="5"/>
  <c r="F149" i="5"/>
  <c r="H308" i="9"/>
  <c r="E176" i="5"/>
  <c r="G1550" i="1"/>
  <c r="H1550" i="1"/>
  <c r="M213" i="9"/>
  <c r="G164" i="9"/>
  <c r="E164" i="9" s="1"/>
  <c r="B164" i="9" s="1"/>
  <c r="G162" i="9"/>
  <c r="E162" i="9" s="1"/>
  <c r="B162"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81" i="9"/>
  <c r="E281" i="9" s="1"/>
  <c r="B281" i="9" s="1"/>
  <c r="G211" i="9"/>
  <c r="E211" i="9" s="1"/>
  <c r="B211" i="9" s="1"/>
  <c r="G195" i="9"/>
  <c r="E195" i="9" s="1"/>
  <c r="B195" i="9" s="1"/>
  <c r="G179" i="9"/>
  <c r="E179" i="9" s="1"/>
  <c r="B179" i="9" s="1"/>
  <c r="G201" i="9"/>
  <c r="E201" i="9" s="1"/>
  <c r="B201" i="9" s="1"/>
  <c r="G185" i="9"/>
  <c r="E185" i="9" s="1"/>
  <c r="B185" i="9" s="1"/>
  <c r="G169" i="9"/>
  <c r="E169" i="9" s="1"/>
  <c r="B169" i="9" s="1"/>
  <c r="G161" i="9"/>
  <c r="E161" i="9" s="1"/>
  <c r="B161" i="9" s="1"/>
  <c r="G207" i="9"/>
  <c r="E207" i="9" s="1"/>
  <c r="B207" i="9" s="1"/>
  <c r="G191" i="9"/>
  <c r="E191" i="9" s="1"/>
  <c r="B191" i="9" s="1"/>
  <c r="G175" i="9"/>
  <c r="E175" i="9" s="1"/>
  <c r="B175" i="9" s="1"/>
  <c r="L213" i="9"/>
  <c r="F213" i="9" s="1"/>
  <c r="G197" i="9"/>
  <c r="E197" i="9" s="1"/>
  <c r="B197" i="9" s="1"/>
  <c r="G181" i="9"/>
  <c r="E181" i="9" s="1"/>
  <c r="B181" i="9" s="1"/>
  <c r="G163" i="9"/>
  <c r="E163" i="9" s="1"/>
  <c r="B163" i="9" s="1"/>
  <c r="I10" i="9"/>
  <c r="G279" i="9"/>
  <c r="E279" i="9" s="1"/>
  <c r="B279" i="9" s="1"/>
  <c r="G203" i="9"/>
  <c r="E203" i="9" s="1"/>
  <c r="B203" i="9" s="1"/>
  <c r="G187" i="9"/>
  <c r="E187" i="9" s="1"/>
  <c r="B187" i="9" s="1"/>
  <c r="G171" i="9"/>
  <c r="E171" i="9" s="1"/>
  <c r="B171" i="9" s="1"/>
  <c r="H165" i="9"/>
  <c r="G199" i="9"/>
  <c r="E199" i="9" s="1"/>
  <c r="B199" i="9" s="1"/>
  <c r="G183" i="9"/>
  <c r="E183" i="9" s="1"/>
  <c r="B183" i="9" s="1"/>
  <c r="G167" i="9"/>
  <c r="E167" i="9" s="1"/>
  <c r="B167" i="9" s="1"/>
  <c r="G205" i="9"/>
  <c r="E205" i="9" s="1"/>
  <c r="B205" i="9" s="1"/>
  <c r="G189" i="9"/>
  <c r="E189" i="9" s="1"/>
  <c r="B189" i="9" s="1"/>
  <c r="G173" i="9"/>
  <c r="E173" i="9" s="1"/>
  <c r="B173" i="9" s="1"/>
  <c r="G21" i="9"/>
  <c r="E21" i="9" s="1"/>
  <c r="B66" i="9"/>
  <c r="B148" i="9"/>
  <c r="B213" i="9"/>
  <c r="G1448" i="1"/>
  <c r="I1448" i="1" s="1"/>
  <c r="F190" i="5"/>
  <c r="D114" i="6"/>
  <c r="G1519" i="1"/>
  <c r="H1519" i="1"/>
  <c r="H1555" i="1"/>
  <c r="G1555" i="1"/>
  <c r="B106" i="9"/>
  <c r="G165" i="9"/>
  <c r="E165" i="9" s="1"/>
  <c r="B165" i="9" s="1"/>
  <c r="G193" i="9"/>
  <c r="E193" i="9" s="1"/>
  <c r="B193" i="9" s="1"/>
  <c r="E309" i="9"/>
  <c r="B309" i="9" s="1"/>
  <c r="B217" i="9"/>
  <c r="B219" i="9"/>
  <c r="B227" i="9"/>
  <c r="B240" i="9"/>
  <c r="I1456" i="1"/>
  <c r="D38" i="7"/>
  <c r="G1493" i="1"/>
  <c r="H1493" i="1"/>
  <c r="G1525" i="1"/>
  <c r="H1525" i="1"/>
  <c r="G1565" i="1"/>
  <c r="H1565" i="1"/>
  <c r="E158" i="9"/>
  <c r="B158" i="9" s="1"/>
  <c r="F217" i="9"/>
  <c r="F225" i="9"/>
  <c r="B225" i="9" s="1"/>
  <c r="B295" i="9"/>
  <c r="E283" i="9"/>
  <c r="B283" i="9" s="1"/>
  <c r="F250" i="9"/>
  <c r="I1458" i="1"/>
  <c r="H1470" i="1"/>
  <c r="G1470" i="1"/>
  <c r="G1501" i="1"/>
  <c r="H1501" i="1"/>
  <c r="G1535" i="1"/>
  <c r="H1535" i="1"/>
  <c r="G1576" i="1"/>
  <c r="H1576" i="1"/>
  <c r="B303" i="9"/>
  <c r="E294" i="9"/>
  <c r="B294" i="9" s="1"/>
  <c r="F258" i="9"/>
  <c r="B256" i="9"/>
  <c r="H290" i="9"/>
  <c r="G1511" i="1"/>
  <c r="H1511" i="1"/>
  <c r="G1540" i="1"/>
  <c r="H1540" i="1"/>
  <c r="B216" i="9"/>
  <c r="B224" i="9"/>
  <c r="B230" i="9"/>
  <c r="B243" i="9"/>
  <c r="E296" i="9"/>
  <c r="B296" i="9" s="1"/>
  <c r="B258" i="9"/>
  <c r="B252" i="9"/>
  <c r="G1454" i="1"/>
  <c r="H1454" i="1"/>
  <c r="G1475" i="1"/>
  <c r="H1475" i="1"/>
  <c r="G1545" i="1"/>
  <c r="H1545" i="1"/>
  <c r="B249" i="9"/>
  <c r="I1478" i="1"/>
  <c r="I1476" i="1"/>
  <c r="I1467" i="1"/>
  <c r="B233" i="9"/>
  <c r="B235" i="9"/>
  <c r="E304" i="9"/>
  <c r="B304" i="9" s="1"/>
  <c r="B282" i="9"/>
  <c r="F277" i="9"/>
  <c r="B266" i="9"/>
  <c r="B260" i="9"/>
  <c r="B246" i="9"/>
  <c r="I1471" i="1"/>
  <c r="B231" i="9"/>
  <c r="F233" i="9"/>
  <c r="E286" i="9"/>
  <c r="B286" i="9" s="1"/>
  <c r="I1473" i="1"/>
  <c r="H1575" i="1"/>
  <c r="H1567" i="1"/>
  <c r="H1559" i="1"/>
  <c r="H1551" i="1"/>
  <c r="H1543" i="1"/>
  <c r="H1527" i="1"/>
  <c r="H1503" i="1"/>
  <c r="H1495" i="1"/>
  <c r="H1487" i="1"/>
  <c r="J1479" i="1"/>
  <c r="H1478" i="1"/>
  <c r="J1472" i="1"/>
  <c r="H1471" i="1"/>
  <c r="J1466" i="1"/>
  <c r="H1465" i="1"/>
  <c r="I1465" i="1" s="1"/>
  <c r="J1462" i="1"/>
  <c r="J1459" i="1"/>
  <c r="H1458" i="1"/>
  <c r="J1455" i="1"/>
  <c r="H1452" i="1"/>
  <c r="I1452" i="1" s="1"/>
  <c r="H1574" i="1"/>
  <c r="H1566" i="1"/>
  <c r="H1558" i="1"/>
  <c r="H1542" i="1"/>
  <c r="H1534" i="1"/>
  <c r="H1526" i="1"/>
  <c r="H1510" i="1"/>
  <c r="H1502" i="1"/>
  <c r="H1494" i="1"/>
  <c r="H1486" i="1"/>
  <c r="E6" i="5" l="1"/>
  <c r="D984" i="1" s="1"/>
  <c r="D985" i="1"/>
  <c r="I20" i="3"/>
  <c r="D7" i="5"/>
  <c r="D6" i="5" s="1"/>
  <c r="H990" i="1"/>
  <c r="G986" i="1"/>
  <c r="H986" i="1"/>
  <c r="I29" i="3"/>
  <c r="D1436" i="1"/>
  <c r="F6" i="4"/>
  <c r="H16" i="3"/>
  <c r="C2" i="1"/>
  <c r="G1461" i="1"/>
  <c r="H1461" i="1"/>
  <c r="D1435" i="1"/>
  <c r="I28" i="3"/>
  <c r="E290" i="9"/>
  <c r="B290" i="9" s="1"/>
  <c r="D1469" i="1"/>
  <c r="I31" i="3"/>
  <c r="E412" i="4"/>
  <c r="I16" i="3"/>
  <c r="D2" i="1"/>
  <c r="F224" i="4"/>
  <c r="C220" i="1"/>
  <c r="F146" i="5"/>
  <c r="C1124" i="1"/>
  <c r="G316" i="9"/>
  <c r="E316" i="9" s="1"/>
  <c r="H29" i="3"/>
  <c r="C1436" i="1"/>
  <c r="H25" i="3"/>
  <c r="F35" i="6"/>
  <c r="C1329" i="1"/>
  <c r="H1437" i="1"/>
  <c r="E407" i="4"/>
  <c r="D402" i="1" s="1"/>
  <c r="D293" i="1"/>
  <c r="B192" i="9"/>
  <c r="H17" i="3"/>
  <c r="D289" i="4"/>
  <c r="C147" i="1"/>
  <c r="F176" i="5"/>
  <c r="H22" i="3"/>
  <c r="C1153" i="1"/>
  <c r="F263" i="4"/>
  <c r="C259" i="1"/>
  <c r="F87" i="5"/>
  <c r="C1065" i="1"/>
  <c r="F7" i="5"/>
  <c r="C985" i="1"/>
  <c r="F472" i="4"/>
  <c r="C466" i="1"/>
  <c r="D68" i="5"/>
  <c r="D237" i="5"/>
  <c r="F238" i="5"/>
  <c r="C1215" i="1"/>
  <c r="C1524" i="1"/>
  <c r="D43" i="8"/>
  <c r="E635" i="4"/>
  <c r="D629" i="1" s="1"/>
  <c r="D414" i="1"/>
  <c r="F50" i="4"/>
  <c r="C46" i="1"/>
  <c r="F625" i="4"/>
  <c r="C619" i="1"/>
  <c r="E166" i="9"/>
  <c r="B166" i="9" s="1"/>
  <c r="E175" i="5"/>
  <c r="I22" i="3"/>
  <c r="D1153" i="1"/>
  <c r="F459" i="4"/>
  <c r="C453" i="1"/>
  <c r="D420" i="4"/>
  <c r="F421" i="4"/>
  <c r="C415" i="1"/>
  <c r="G1530" i="1"/>
  <c r="H1530" i="1"/>
  <c r="I1442" i="1"/>
  <c r="D1453" i="1"/>
  <c r="I30" i="3"/>
  <c r="C1469" i="1"/>
  <c r="H31" i="3"/>
  <c r="F114" i="6"/>
  <c r="H27" i="3"/>
  <c r="C1408" i="1"/>
  <c r="D141" i="6"/>
  <c r="F363" i="4"/>
  <c r="D350" i="4"/>
  <c r="C358" i="1"/>
  <c r="F311" i="4"/>
  <c r="D298" i="4"/>
  <c r="D412" i="4" s="1"/>
  <c r="C306" i="1"/>
  <c r="D528" i="4"/>
  <c r="F529" i="4"/>
  <c r="C523" i="1"/>
  <c r="F580" i="4"/>
  <c r="C574" i="1"/>
  <c r="B21" i="9"/>
  <c r="C1453" i="1"/>
  <c r="H30" i="3"/>
  <c r="C1481" i="1"/>
  <c r="D42" i="8"/>
  <c r="H19" i="9" s="1"/>
  <c r="E19" i="9" s="1"/>
  <c r="B19" i="9" s="1"/>
  <c r="H1423" i="1"/>
  <c r="G1423" i="1"/>
  <c r="E408" i="4"/>
  <c r="D403" i="1" s="1"/>
  <c r="D345" i="1"/>
  <c r="E151" i="4"/>
  <c r="F151" i="4" s="1"/>
  <c r="H20" i="3" l="1"/>
  <c r="D639" i="4"/>
  <c r="F412" i="4"/>
  <c r="C407" i="1"/>
  <c r="H574" i="1"/>
  <c r="G574" i="1"/>
  <c r="H358" i="1"/>
  <c r="G358" i="1"/>
  <c r="G1469" i="1"/>
  <c r="H1469" i="1"/>
  <c r="D635" i="4"/>
  <c r="F420" i="4"/>
  <c r="C414" i="1"/>
  <c r="H619" i="1"/>
  <c r="G619" i="1"/>
  <c r="H1215" i="1"/>
  <c r="G1215" i="1"/>
  <c r="E639" i="4"/>
  <c r="D407" i="1"/>
  <c r="H2" i="1"/>
  <c r="G2" i="1"/>
  <c r="H23" i="3"/>
  <c r="F237" i="5"/>
  <c r="C1214" i="1"/>
  <c r="G313" i="9"/>
  <c r="E313" i="9" s="1"/>
  <c r="D408" i="4"/>
  <c r="F350" i="4"/>
  <c r="C345" i="1"/>
  <c r="H453" i="1"/>
  <c r="G453" i="1"/>
  <c r="G278" i="9"/>
  <c r="F6" i="5"/>
  <c r="C984" i="1"/>
  <c r="D175" i="5"/>
  <c r="G1124" i="1"/>
  <c r="H1124" i="1"/>
  <c r="H523" i="1"/>
  <c r="G523" i="1"/>
  <c r="G147" i="1"/>
  <c r="G1481" i="1"/>
  <c r="H1481" i="1"/>
  <c r="F141" i="6"/>
  <c r="H28" i="3"/>
  <c r="C1435" i="1"/>
  <c r="G318" i="9"/>
  <c r="E318" i="9" s="1"/>
  <c r="F68" i="5"/>
  <c r="H21" i="3"/>
  <c r="C1046" i="1"/>
  <c r="H220" i="1"/>
  <c r="G220" i="1"/>
  <c r="G1329" i="1"/>
  <c r="H1329" i="1"/>
  <c r="H9" i="3"/>
  <c r="I17" i="3"/>
  <c r="E289" i="4"/>
  <c r="D147" i="1"/>
  <c r="H147" i="1" s="1"/>
  <c r="D636" i="4"/>
  <c r="F528" i="4"/>
  <c r="C522" i="1"/>
  <c r="H1408" i="1"/>
  <c r="G1408" i="1"/>
  <c r="H466" i="1"/>
  <c r="G466" i="1"/>
  <c r="H259" i="1"/>
  <c r="G259" i="1"/>
  <c r="F289" i="4"/>
  <c r="D413" i="4"/>
  <c r="D291" i="4"/>
  <c r="C285" i="1"/>
  <c r="D290" i="4"/>
  <c r="D1152" i="1"/>
  <c r="H278" i="9"/>
  <c r="H1436" i="1"/>
  <c r="G1436" i="1"/>
  <c r="H46" i="1"/>
  <c r="G46" i="1"/>
  <c r="H306" i="1"/>
  <c r="G306" i="1"/>
  <c r="F298" i="4"/>
  <c r="D407" i="4"/>
  <c r="C293" i="1"/>
  <c r="H415" i="1"/>
  <c r="G415" i="1"/>
  <c r="C1518" i="1"/>
  <c r="I35" i="3"/>
  <c r="H985" i="1"/>
  <c r="G985" i="1"/>
  <c r="H1153" i="1"/>
  <c r="G1153" i="1"/>
  <c r="G314" i="9"/>
  <c r="E314" i="9" s="1"/>
  <c r="B314" i="9" s="1"/>
  <c r="C1517" i="1"/>
  <c r="H11" i="3" s="1"/>
  <c r="K1451" i="9"/>
  <c r="I34" i="3"/>
  <c r="H1065" i="1"/>
  <c r="G1065" i="1"/>
  <c r="G1453" i="1"/>
  <c r="H1453" i="1"/>
  <c r="G1524" i="1"/>
  <c r="H1524" i="1"/>
  <c r="B316" i="9"/>
  <c r="E315" i="9"/>
  <c r="I10" i="3" s="1"/>
  <c r="E278" i="9" l="1"/>
  <c r="B278" i="9" s="1"/>
  <c r="N3" i="9"/>
  <c r="F290" i="4"/>
  <c r="C286" i="1"/>
  <c r="G1518" i="1"/>
  <c r="H1518" i="1"/>
  <c r="C287" i="1"/>
  <c r="D640" i="4"/>
  <c r="D415" i="4"/>
  <c r="C408" i="1"/>
  <c r="H293" i="1"/>
  <c r="G293" i="1"/>
  <c r="H285" i="1"/>
  <c r="G522" i="1"/>
  <c r="H522" i="1"/>
  <c r="F407" i="4"/>
  <c r="C402" i="1"/>
  <c r="F636" i="4"/>
  <c r="C630" i="1"/>
  <c r="H345" i="1"/>
  <c r="G345" i="1"/>
  <c r="G1046" i="1"/>
  <c r="H1046" i="1"/>
  <c r="F175" i="5"/>
  <c r="C1152" i="1"/>
  <c r="H414" i="1"/>
  <c r="G414" i="1"/>
  <c r="G1517" i="1"/>
  <c r="H1517" i="1"/>
  <c r="E413" i="4"/>
  <c r="E291" i="4"/>
  <c r="D287" i="1" s="1"/>
  <c r="D285" i="1"/>
  <c r="G285" i="1" s="1"/>
  <c r="E290" i="4"/>
  <c r="H8" i="3"/>
  <c r="G984" i="1"/>
  <c r="H984" i="1"/>
  <c r="F408" i="4"/>
  <c r="C403" i="1"/>
  <c r="H407" i="1"/>
  <c r="G407" i="1"/>
  <c r="E312" i="9"/>
  <c r="I11" i="3" s="1"/>
  <c r="B313" i="9"/>
  <c r="F635" i="4"/>
  <c r="C629" i="1"/>
  <c r="D414" i="4"/>
  <c r="K3" i="9"/>
  <c r="I9" i="3"/>
  <c r="E317" i="9"/>
  <c r="B318" i="9"/>
  <c r="G285" i="9"/>
  <c r="E285" i="9" s="1"/>
  <c r="B285" i="9" s="1"/>
  <c r="H1214" i="1"/>
  <c r="G1214" i="1"/>
  <c r="D633" i="1"/>
  <c r="H1435" i="1"/>
  <c r="G1435" i="1"/>
  <c r="F639" i="4"/>
  <c r="D641" i="4"/>
  <c r="C633" i="1"/>
  <c r="F291" i="4" l="1"/>
  <c r="M3" i="9"/>
  <c r="H630" i="1"/>
  <c r="G630" i="1"/>
  <c r="H287" i="1"/>
  <c r="G287" i="1"/>
  <c r="D286" i="1"/>
  <c r="H1152" i="1"/>
  <c r="G1152" i="1"/>
  <c r="H402" i="1"/>
  <c r="G402" i="1"/>
  <c r="H408" i="1"/>
  <c r="H633" i="1"/>
  <c r="G633" i="1"/>
  <c r="E277" i="9"/>
  <c r="I8" i="3" s="1"/>
  <c r="C410" i="1"/>
  <c r="D645" i="4"/>
  <c r="F641" i="4"/>
  <c r="C635" i="1"/>
  <c r="H403" i="1"/>
  <c r="G403" i="1"/>
  <c r="E415" i="4"/>
  <c r="D410" i="1" s="1"/>
  <c r="E640" i="4"/>
  <c r="D408" i="1"/>
  <c r="G408" i="1" s="1"/>
  <c r="E414" i="4"/>
  <c r="D409" i="1" s="1"/>
  <c r="F413" i="4"/>
  <c r="G286" i="1"/>
  <c r="F414" i="4"/>
  <c r="C409" i="1"/>
  <c r="D642" i="4"/>
  <c r="F640" i="4"/>
  <c r="C634" i="1"/>
  <c r="H629" i="1"/>
  <c r="G629" i="1"/>
  <c r="H286" i="1" l="1"/>
  <c r="H409" i="1"/>
  <c r="G409" i="1"/>
  <c r="H18" i="3"/>
  <c r="C639" i="1"/>
  <c r="H410" i="1"/>
  <c r="G410" i="1"/>
  <c r="D646" i="4"/>
  <c r="C636" i="1"/>
  <c r="E642" i="4"/>
  <c r="D634" i="1"/>
  <c r="H634" i="1" s="1"/>
  <c r="E641" i="4"/>
  <c r="F415" i="4"/>
  <c r="G634" i="1" l="1"/>
  <c r="H19" i="3"/>
  <c r="F646" i="4"/>
  <c r="C640" i="1"/>
  <c r="E646" i="4"/>
  <c r="D636" i="1"/>
  <c r="G636" i="1" s="1"/>
  <c r="F642" i="4"/>
  <c r="E645" i="4"/>
  <c r="D635" i="1"/>
  <c r="G276" i="9"/>
  <c r="E276" i="9" s="1"/>
  <c r="B276" i="9" s="1"/>
  <c r="I19" i="3" l="1"/>
  <c r="D640" i="1"/>
  <c r="H640" i="1" s="1"/>
  <c r="H635" i="1"/>
  <c r="G635" i="1"/>
  <c r="H7" i="3"/>
  <c r="H636" i="1"/>
  <c r="I18" i="3"/>
  <c r="D639" i="1"/>
  <c r="F645" i="4"/>
  <c r="J3" i="9" l="1"/>
  <c r="G640" i="1"/>
  <c r="G639" i="1"/>
  <c r="H639" i="1"/>
  <c r="M272" i="9" l="1"/>
  <c r="H18" i="9"/>
  <c r="L272" i="9"/>
  <c r="F272" i="9" s="1"/>
  <c r="G274" i="9"/>
  <c r="G18" i="9"/>
  <c r="H274" i="9"/>
  <c r="K6" i="9"/>
  <c r="G17" i="9"/>
  <c r="G16" i="9"/>
  <c r="I17" i="9"/>
  <c r="J11" i="9"/>
  <c r="I9" i="9"/>
  <c r="J7" i="9"/>
  <c r="I5" i="9"/>
  <c r="H17" i="9"/>
  <c r="G15" i="9"/>
  <c r="H16" i="9"/>
  <c r="K5" i="9"/>
  <c r="I6" i="9"/>
  <c r="K7" i="9"/>
  <c r="M15" i="9"/>
  <c r="K12" i="9"/>
  <c r="I8" i="9"/>
  <c r="J17" i="9"/>
  <c r="K13" i="9"/>
  <c r="J13" i="9"/>
  <c r="I11" i="9"/>
  <c r="H15" i="9"/>
  <c r="L15" i="9"/>
  <c r="J10" i="9"/>
  <c r="I13" i="9"/>
  <c r="K9" i="9"/>
  <c r="L16" i="9"/>
  <c r="M16" i="9"/>
  <c r="J12" i="9"/>
  <c r="K10" i="9"/>
  <c r="J5" i="9"/>
  <c r="J8" i="9"/>
  <c r="I12" i="9"/>
  <c r="I7" i="9"/>
  <c r="K8" i="9"/>
  <c r="K11" i="9"/>
  <c r="J6" i="9"/>
  <c r="J9" i="9"/>
  <c r="F15" i="9" l="1"/>
  <c r="E7" i="9"/>
  <c r="B7" i="9" s="1"/>
  <c r="E10" i="9"/>
  <c r="B10" i="9" s="1"/>
  <c r="E15" i="9"/>
  <c r="E11" i="9"/>
  <c r="B11" i="9" s="1"/>
  <c r="F16" i="9"/>
  <c r="E17" i="9"/>
  <c r="B17" i="9" s="1"/>
  <c r="E12" i="9"/>
  <c r="B12" i="9" s="1"/>
  <c r="E13" i="9"/>
  <c r="B13" i="9" s="1"/>
  <c r="E8" i="9"/>
  <c r="B8" i="9" s="1"/>
  <c r="E6" i="9"/>
  <c r="B6" i="9" s="1"/>
  <c r="E16" i="9"/>
  <c r="E5" i="9"/>
  <c r="E18" i="9"/>
  <c r="B18" i="9" s="1"/>
  <c r="E9" i="9"/>
  <c r="B9" i="9" s="1"/>
  <c r="E274" i="9"/>
  <c r="F20" i="9"/>
  <c r="B272" i="9"/>
  <c r="F14" i="9" l="1"/>
  <c r="B15" i="9"/>
  <c r="B16" i="9"/>
  <c r="E14" i="9"/>
  <c r="E4" i="9"/>
  <c r="B5" i="9"/>
  <c r="B274" i="9"/>
  <c r="E20" i="9"/>
  <c r="I7" i="3" s="1"/>
  <c r="F3"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<sst xmlns="http://schemas.openxmlformats.org/spreadsheetml/2006/main" count="5183" uniqueCount="3454">
  <si>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</si>
  <si>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</si>
  <si>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</si>
  <si>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</si>
  <si>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</si>
  <si>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</si>
  <si>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</si>
  <si>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</si>
  <si>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</si>
  <si>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</si>
  <si>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</si>
  <si>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</si>
  <si>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</si>
  <si>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</si>
  <si>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</si>
  <si>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</si>
  <si>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</si>
  <si>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</si>
  <si>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</si>
  <si>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</si>
  <si>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</si>
  <si>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</si>
  <si>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</si>
  <si>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</si>
  <si>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</si>
  <si>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</si>
  <si>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</si>
  <si>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</si>
  <si>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</si>
  <si>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</si>
  <si>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</si>
  <si>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Drniš</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</si>
  <si>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</si>
  <si>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</si>
  <si>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</si>
  <si>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</si>
  <si>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</si>
  <si>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</si>
  <si>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</si>
  <si>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</si>
  <si>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</si>
  <si>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</si>
  <si>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</si>
  <si>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</si>
  <si>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</si>
  <si>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</si>
  <si>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</si>
  <si>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</si>
  <si>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33992 - PUČKO OTVORENO UČILIŠTE DRNIŠ</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</si>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</sst>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6">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6">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10" xfId="15" xr:uid="{00000000-0005-0000-0000-00000F00000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Normalno 9" xfId="14" xr:uid="{00000000-0005-0000-0000-00000E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1.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140098.41</v>
      </c>
      <c r="D2" s="78">
        <f>'PR-RAS'!E6</f>
        <v>176675.96</v>
      </c>
      <c r="E2" s="78">
        <v>0</v>
      </c>
      <c r="F2" s="78">
        <v>0</v>
      </c>
      <c r="G2" s="79">
        <f t="shared" ref="G2:G65" si="0">(B2/1000)*(C2*1+D2*2)</f>
        <v>493.45032999999995</v>
      </c>
      <c r="H2" s="79">
        <f t="shared" ref="H2:H65" si="1">ABS(C2-ROUND(C2,0))+ABS(D2-ROUND(D2,0))</f>
        <v>0.45000000001164153</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3981.68</v>
      </c>
      <c r="D46" s="73">
        <f>'PR-RAS'!E50</f>
        <v>9050</v>
      </c>
      <c r="E46" s="73">
        <v>0</v>
      </c>
      <c r="F46" s="73">
        <v>0</v>
      </c>
      <c r="G46" s="74">
        <f t="shared" si="0"/>
        <v>993.67560000000003</v>
      </c>
      <c r="H46" s="74">
        <f t="shared" si="1"/>
        <v>0.32000000000016371</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3981.68</v>
      </c>
      <c r="D55" s="73">
        <f>'PR-RAS'!E59</f>
        <v>9050</v>
      </c>
      <c r="E55" s="73">
        <v>0</v>
      </c>
      <c r="F55" s="73">
        <v>0</v>
      </c>
      <c r="G55" s="74">
        <f t="shared" si="0"/>
        <v>1192.4107200000001</v>
      </c>
      <c r="H55" s="74">
        <f t="shared" si="1"/>
        <v>0.32000000000016371</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3981.68</v>
      </c>
      <c r="D56" s="73">
        <f>'PR-RAS'!E60</f>
        <v>9050</v>
      </c>
      <c r="E56" s="73">
        <v>0</v>
      </c>
      <c r="F56" s="73">
        <v>0</v>
      </c>
      <c r="G56" s="74">
        <f t="shared" si="0"/>
        <v>1214.4924000000001</v>
      </c>
      <c r="H56" s="74">
        <f t="shared" si="1"/>
        <v>0.32000000000016371</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0</v>
      </c>
      <c r="D102" s="73">
        <f>'PR-RAS'!E106</f>
        <v>0</v>
      </c>
      <c r="E102" s="73">
        <v>0</v>
      </c>
      <c r="F102" s="73">
        <v>0</v>
      </c>
      <c r="G102" s="74">
        <f t="shared" si="2"/>
        <v>0</v>
      </c>
      <c r="H102" s="74">
        <f t="shared" si="3"/>
        <v>0</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0</v>
      </c>
      <c r="D108" s="73">
        <f>'PR-RAS'!E112</f>
        <v>0</v>
      </c>
      <c r="E108" s="73">
        <v>0</v>
      </c>
      <c r="F108" s="73">
        <v>0</v>
      </c>
      <c r="G108" s="74">
        <f t="shared" si="2"/>
        <v>0</v>
      </c>
      <c r="H108" s="74">
        <f t="shared" si="3"/>
        <v>0</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0</v>
      </c>
      <c r="D113" s="73">
        <f>'PR-RAS'!E117</f>
        <v>0</v>
      </c>
      <c r="E113" s="73">
        <v>0</v>
      </c>
      <c r="F113" s="73">
        <v>0</v>
      </c>
      <c r="G113" s="74">
        <f t="shared" si="2"/>
        <v>0</v>
      </c>
      <c r="H113" s="74">
        <f t="shared" si="3"/>
        <v>0</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9044.7099999999991</v>
      </c>
      <c r="D120" s="73">
        <f>'PR-RAS'!E124</f>
        <v>7240.33</v>
      </c>
      <c r="E120" s="73">
        <v>0</v>
      </c>
      <c r="F120" s="73">
        <v>0</v>
      </c>
      <c r="G120" s="74">
        <f t="shared" si="2"/>
        <v>2799.5190299999999</v>
      </c>
      <c r="H120" s="74">
        <f t="shared" si="3"/>
        <v>0.62000000000080036</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9044.7099999999991</v>
      </c>
      <c r="D121" s="73">
        <f>'PR-RAS'!E125</f>
        <v>7240.33</v>
      </c>
      <c r="E121" s="73">
        <v>0</v>
      </c>
      <c r="F121" s="73">
        <v>0</v>
      </c>
      <c r="G121" s="74">
        <f t="shared" si="2"/>
        <v>2823.0443999999998</v>
      </c>
      <c r="H121" s="74">
        <f t="shared" si="3"/>
        <v>0.62000000000080036</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9044.7099999999991</v>
      </c>
      <c r="D123" s="73">
        <f>'PR-RAS'!E127</f>
        <v>7240.33</v>
      </c>
      <c r="E123" s="73">
        <v>0</v>
      </c>
      <c r="F123" s="73">
        <v>0</v>
      </c>
      <c r="G123" s="74">
        <f t="shared" si="2"/>
        <v>2870.0951399999999</v>
      </c>
      <c r="H123" s="74">
        <f t="shared" si="3"/>
        <v>0.62000000000080036</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127072.02</v>
      </c>
      <c r="D129" s="73">
        <f>'PR-RAS'!E133</f>
        <v>160385.63</v>
      </c>
      <c r="E129" s="73">
        <v>0</v>
      </c>
      <c r="F129" s="73">
        <v>0</v>
      </c>
      <c r="G129" s="74">
        <f t="shared" si="2"/>
        <v>57323.939840000006</v>
      </c>
      <c r="H129" s="74">
        <f t="shared" si="3"/>
        <v>0.38999999999941792</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127072.02</v>
      </c>
      <c r="D130" s="73">
        <f>'PR-RAS'!E134</f>
        <v>160385.63</v>
      </c>
      <c r="E130" s="73">
        <v>0</v>
      </c>
      <c r="F130" s="73">
        <v>0</v>
      </c>
      <c r="G130" s="74">
        <f t="shared" ref="G130:G193" si="4">(B130/1000)*(C130*1+D130*2)</f>
        <v>57771.783120000007</v>
      </c>
      <c r="H130" s="74">
        <f t="shared" ref="H130:H193" si="5">ABS(C130-ROUND(C130,0))+ABS(D130-ROUND(D130,0))</f>
        <v>0.38999999999941792</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127072.02</v>
      </c>
      <c r="D131" s="73">
        <f>'PR-RAS'!E135</f>
        <v>160385.63</v>
      </c>
      <c r="E131" s="73">
        <v>0</v>
      </c>
      <c r="F131" s="73">
        <v>0</v>
      </c>
      <c r="G131" s="74">
        <f t="shared" si="4"/>
        <v>58219.626400000008</v>
      </c>
      <c r="H131" s="74">
        <f t="shared" si="5"/>
        <v>0.38999999999941792</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143241.41</v>
      </c>
      <c r="D147" s="73">
        <f>'PR-RAS'!E151</f>
        <v>173384.41000000003</v>
      </c>
      <c r="E147" s="73">
        <v>0</v>
      </c>
      <c r="F147" s="73">
        <v>0</v>
      </c>
      <c r="G147" s="74">
        <f t="shared" si="4"/>
        <v>71541.493580000009</v>
      </c>
      <c r="H147" s="74">
        <f t="shared" si="5"/>
        <v>0.82000000003608875</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85138.63</v>
      </c>
      <c r="D148" s="73">
        <f>'PR-RAS'!E152</f>
        <v>116020.11000000002</v>
      </c>
      <c r="E148" s="73">
        <v>0</v>
      </c>
      <c r="F148" s="73">
        <v>0</v>
      </c>
      <c r="G148" s="74">
        <f t="shared" si="4"/>
        <v>46625.290950000002</v>
      </c>
      <c r="H148" s="74">
        <f t="shared" si="5"/>
        <v>0.48000000001047738</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67458.490000000005</v>
      </c>
      <c r="D149" s="73">
        <f>'PR-RAS'!E153</f>
        <v>91170.02</v>
      </c>
      <c r="E149" s="73">
        <v>0</v>
      </c>
      <c r="F149" s="73">
        <v>0</v>
      </c>
      <c r="G149" s="74">
        <f t="shared" si="4"/>
        <v>36970.182440000004</v>
      </c>
      <c r="H149" s="74">
        <f t="shared" si="5"/>
        <v>0.51000000000931323</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67458.490000000005</v>
      </c>
      <c r="D150" s="73">
        <f>'PR-RAS'!E154</f>
        <v>90999.02</v>
      </c>
      <c r="E150" s="73">
        <v>0</v>
      </c>
      <c r="F150" s="73">
        <v>0</v>
      </c>
      <c r="G150" s="74">
        <f t="shared" si="4"/>
        <v>37169.022970000005</v>
      </c>
      <c r="H150" s="74">
        <f t="shared" si="5"/>
        <v>0.51000000000931323</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171</v>
      </c>
      <c r="E151" s="73">
        <v>0</v>
      </c>
      <c r="F151" s="73">
        <v>0</v>
      </c>
      <c r="G151" s="74">
        <f t="shared" si="4"/>
        <v>51.3</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6900.1</v>
      </c>
      <c r="D154" s="73">
        <f>'PR-RAS'!E158</f>
        <v>9859.6299999999992</v>
      </c>
      <c r="E154" s="73">
        <v>0</v>
      </c>
      <c r="F154" s="73">
        <v>0</v>
      </c>
      <c r="G154" s="74">
        <f t="shared" si="4"/>
        <v>4072.76208</v>
      </c>
      <c r="H154" s="74">
        <f t="shared" si="5"/>
        <v>0.47000000000116415</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10780.04</v>
      </c>
      <c r="D155" s="73">
        <f>'PR-RAS'!E159</f>
        <v>14990.46</v>
      </c>
      <c r="E155" s="73">
        <v>0</v>
      </c>
      <c r="F155" s="73">
        <v>0</v>
      </c>
      <c r="G155" s="74">
        <f t="shared" si="4"/>
        <v>6277.1878399999996</v>
      </c>
      <c r="H155" s="74">
        <f t="shared" si="5"/>
        <v>0.5</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10780.04</v>
      </c>
      <c r="D157" s="73">
        <f>'PR-RAS'!E161</f>
        <v>14990.46</v>
      </c>
      <c r="E157" s="73">
        <v>0</v>
      </c>
      <c r="F157" s="73">
        <v>0</v>
      </c>
      <c r="G157" s="74">
        <f t="shared" si="4"/>
        <v>6358.7097599999997</v>
      </c>
      <c r="H157" s="74">
        <f t="shared" si="5"/>
        <v>0.5</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58102.78</v>
      </c>
      <c r="D159" s="73">
        <f>'PR-RAS'!E163</f>
        <v>57364.3</v>
      </c>
      <c r="E159" s="73">
        <v>0</v>
      </c>
      <c r="F159" s="73">
        <v>0</v>
      </c>
      <c r="G159" s="74">
        <f t="shared" si="4"/>
        <v>27307.358040000003</v>
      </c>
      <c r="H159" s="74">
        <f t="shared" si="5"/>
        <v>0.52000000000407454</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1541.7</v>
      </c>
      <c r="D160" s="73">
        <f>'PR-RAS'!E164</f>
        <v>3095.6</v>
      </c>
      <c r="E160" s="73">
        <v>0</v>
      </c>
      <c r="F160" s="73">
        <v>0</v>
      </c>
      <c r="G160" s="74">
        <f t="shared" si="4"/>
        <v>1229.5310999999999</v>
      </c>
      <c r="H160" s="74">
        <f t="shared" si="5"/>
        <v>0.70000000000004547</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128.80000000000001</v>
      </c>
      <c r="D161" s="73">
        <f>'PR-RAS'!E165</f>
        <v>143</v>
      </c>
      <c r="E161" s="73">
        <v>0</v>
      </c>
      <c r="F161" s="73">
        <v>0</v>
      </c>
      <c r="G161" s="74">
        <f t="shared" si="4"/>
        <v>66.368000000000009</v>
      </c>
      <c r="H161" s="74">
        <f t="shared" si="5"/>
        <v>0.19999999999998863</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1054.9000000000001</v>
      </c>
      <c r="D162" s="73">
        <f>'PR-RAS'!E166</f>
        <v>2666.6</v>
      </c>
      <c r="E162" s="73">
        <v>0</v>
      </c>
      <c r="F162" s="73">
        <v>0</v>
      </c>
      <c r="G162" s="74">
        <f t="shared" si="4"/>
        <v>1028.4841000000001</v>
      </c>
      <c r="H162" s="74">
        <f t="shared" si="5"/>
        <v>0.5</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358</v>
      </c>
      <c r="D163" s="73">
        <f>'PR-RAS'!E167</f>
        <v>286</v>
      </c>
      <c r="E163" s="73">
        <v>0</v>
      </c>
      <c r="F163" s="73">
        <v>0</v>
      </c>
      <c r="G163" s="74">
        <f t="shared" si="4"/>
        <v>150.66</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12889.07</v>
      </c>
      <c r="D165" s="73">
        <f>'PR-RAS'!E169</f>
        <v>13144.57</v>
      </c>
      <c r="E165" s="73">
        <v>0</v>
      </c>
      <c r="F165" s="73">
        <v>0</v>
      </c>
      <c r="G165" s="74">
        <f t="shared" si="4"/>
        <v>6425.2264400000004</v>
      </c>
      <c r="H165" s="74">
        <f t="shared" si="5"/>
        <v>0.5</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2129.15</v>
      </c>
      <c r="D166" s="73">
        <f>'PR-RAS'!E170</f>
        <v>1824.72</v>
      </c>
      <c r="E166" s="73">
        <v>0</v>
      </c>
      <c r="F166" s="73">
        <v>0</v>
      </c>
      <c r="G166" s="74">
        <f t="shared" si="4"/>
        <v>953.46735000000012</v>
      </c>
      <c r="H166" s="74">
        <f t="shared" si="5"/>
        <v>0.43000000000006366</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10099.51</v>
      </c>
      <c r="D168" s="73">
        <f>'PR-RAS'!E172</f>
        <v>10433.69</v>
      </c>
      <c r="E168" s="73">
        <v>0</v>
      </c>
      <c r="F168" s="73">
        <v>0</v>
      </c>
      <c r="G168" s="74">
        <f t="shared" si="4"/>
        <v>5171.4706299999998</v>
      </c>
      <c r="H168" s="74">
        <f t="shared" si="5"/>
        <v>0.7999999999992724</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527.92999999999995</v>
      </c>
      <c r="D169" s="73">
        <f>'PR-RAS'!E173</f>
        <v>633.78</v>
      </c>
      <c r="E169" s="73">
        <v>0</v>
      </c>
      <c r="F169" s="73">
        <v>0</v>
      </c>
      <c r="G169" s="74">
        <f t="shared" si="4"/>
        <v>301.64231999999998</v>
      </c>
      <c r="H169" s="74">
        <f t="shared" si="5"/>
        <v>0.29000000000007731</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132.47999999999999</v>
      </c>
      <c r="D170" s="73">
        <f>'PR-RAS'!E174</f>
        <v>252.38</v>
      </c>
      <c r="E170" s="73">
        <v>0</v>
      </c>
      <c r="F170" s="73">
        <v>0</v>
      </c>
      <c r="G170" s="74">
        <f t="shared" si="4"/>
        <v>107.69356000000001</v>
      </c>
      <c r="H170" s="74">
        <f t="shared" si="5"/>
        <v>0.85999999999998522</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26799.27</v>
      </c>
      <c r="D173" s="73">
        <f>'PR-RAS'!E177</f>
        <v>22585.89</v>
      </c>
      <c r="E173" s="73">
        <v>0</v>
      </c>
      <c r="F173" s="73">
        <v>0</v>
      </c>
      <c r="G173" s="74">
        <f t="shared" si="4"/>
        <v>12379.0206</v>
      </c>
      <c r="H173" s="74">
        <f t="shared" si="5"/>
        <v>0.38000000000101863</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2753.53</v>
      </c>
      <c r="D174" s="73">
        <f>'PR-RAS'!E178</f>
        <v>2090.62</v>
      </c>
      <c r="E174" s="73">
        <v>0</v>
      </c>
      <c r="F174" s="73">
        <v>0</v>
      </c>
      <c r="G174" s="74">
        <f t="shared" si="4"/>
        <v>1199.7152100000001</v>
      </c>
      <c r="H174" s="74">
        <f t="shared" si="5"/>
        <v>0.84999999999990905</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414.59</v>
      </c>
      <c r="D175" s="73">
        <f>'PR-RAS'!E179</f>
        <v>487.09</v>
      </c>
      <c r="E175" s="73">
        <v>0</v>
      </c>
      <c r="F175" s="73">
        <v>0</v>
      </c>
      <c r="G175" s="74">
        <f t="shared" si="4"/>
        <v>241.64597999999998</v>
      </c>
      <c r="H175" s="74">
        <f t="shared" si="5"/>
        <v>0.5</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1690.86</v>
      </c>
      <c r="D176" s="73">
        <f>'PR-RAS'!E180</f>
        <v>1912.41</v>
      </c>
      <c r="E176" s="73">
        <v>0</v>
      </c>
      <c r="F176" s="73">
        <v>0</v>
      </c>
      <c r="G176" s="74">
        <f t="shared" si="4"/>
        <v>965.24400000000003</v>
      </c>
      <c r="H176" s="74">
        <f t="shared" si="5"/>
        <v>0.5500000000001819</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1324.22</v>
      </c>
      <c r="D177" s="73">
        <f>'PR-RAS'!E181</f>
        <v>1709.08</v>
      </c>
      <c r="E177" s="73">
        <v>0</v>
      </c>
      <c r="F177" s="73">
        <v>0</v>
      </c>
      <c r="G177" s="74">
        <f t="shared" si="4"/>
        <v>834.65887999999995</v>
      </c>
      <c r="H177" s="74">
        <f t="shared" si="5"/>
        <v>0.29999999999995453</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0</v>
      </c>
      <c r="E179" s="73">
        <v>0</v>
      </c>
      <c r="F179" s="73">
        <v>0</v>
      </c>
      <c r="G179" s="74">
        <f t="shared" si="4"/>
        <v>0</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17617.23</v>
      </c>
      <c r="D180" s="73">
        <f>'PR-RAS'!E184</f>
        <v>11416.87</v>
      </c>
      <c r="E180" s="73">
        <v>0</v>
      </c>
      <c r="F180" s="73">
        <v>0</v>
      </c>
      <c r="G180" s="74">
        <f t="shared" si="4"/>
        <v>7240.7236299999995</v>
      </c>
      <c r="H180" s="74">
        <f t="shared" si="5"/>
        <v>0.35999999999876309</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539.46</v>
      </c>
      <c r="D181" s="73">
        <f>'PR-RAS'!E185</f>
        <v>824.15</v>
      </c>
      <c r="E181" s="73">
        <v>0</v>
      </c>
      <c r="F181" s="73">
        <v>0</v>
      </c>
      <c r="G181" s="74">
        <f t="shared" si="4"/>
        <v>393.79680000000002</v>
      </c>
      <c r="H181" s="74">
        <f t="shared" si="5"/>
        <v>0.61000000000001364</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2459.38</v>
      </c>
      <c r="D182" s="73">
        <f>'PR-RAS'!E186</f>
        <v>4145.67</v>
      </c>
      <c r="E182" s="73">
        <v>0</v>
      </c>
      <c r="F182" s="73">
        <v>0</v>
      </c>
      <c r="G182" s="74">
        <f t="shared" si="4"/>
        <v>1945.8803200000002</v>
      </c>
      <c r="H182" s="74">
        <f t="shared" si="5"/>
        <v>0.71000000000003638</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16872.739999999998</v>
      </c>
      <c r="D184" s="73">
        <f>'PR-RAS'!E188</f>
        <v>18538.240000000002</v>
      </c>
      <c r="E184" s="73">
        <v>0</v>
      </c>
      <c r="F184" s="73">
        <v>0</v>
      </c>
      <c r="G184" s="74">
        <f t="shared" si="4"/>
        <v>9872.7072599999992</v>
      </c>
      <c r="H184" s="74">
        <f t="shared" si="5"/>
        <v>0.50000000000363798</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4292.49</v>
      </c>
      <c r="D185" s="73">
        <f>'PR-RAS'!E189</f>
        <v>3269.4</v>
      </c>
      <c r="E185" s="73">
        <v>0</v>
      </c>
      <c r="F185" s="73">
        <v>0</v>
      </c>
      <c r="G185" s="74">
        <f t="shared" si="4"/>
        <v>1992.9573600000001</v>
      </c>
      <c r="H185" s="74">
        <f t="shared" si="5"/>
        <v>0.88999999999987267</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3737.56</v>
      </c>
      <c r="D186" s="73">
        <f>'PR-RAS'!E190</f>
        <v>3141.9</v>
      </c>
      <c r="E186" s="73">
        <v>0</v>
      </c>
      <c r="F186" s="73">
        <v>0</v>
      </c>
      <c r="G186" s="74">
        <f t="shared" si="4"/>
        <v>1853.9516000000001</v>
      </c>
      <c r="H186" s="74">
        <f t="shared" si="5"/>
        <v>0.53999999999996362</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86.94</v>
      </c>
      <c r="D187" s="73">
        <f>'PR-RAS'!E191</f>
        <v>288.33999999999997</v>
      </c>
      <c r="E187" s="73">
        <v>0</v>
      </c>
      <c r="F187" s="73">
        <v>0</v>
      </c>
      <c r="G187" s="74">
        <f t="shared" si="4"/>
        <v>123.43331999999998</v>
      </c>
      <c r="H187" s="74">
        <f t="shared" si="5"/>
        <v>0.39999999999997726</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228.41</v>
      </c>
      <c r="D188" s="73">
        <f>'PR-RAS'!E192</f>
        <v>60</v>
      </c>
      <c r="E188" s="73">
        <v>0</v>
      </c>
      <c r="F188" s="73">
        <v>0</v>
      </c>
      <c r="G188" s="74">
        <f t="shared" si="4"/>
        <v>65.152670000000001</v>
      </c>
      <c r="H188" s="74">
        <f t="shared" si="5"/>
        <v>0.40999999999999659</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0</v>
      </c>
      <c r="E189" s="73">
        <v>0</v>
      </c>
      <c r="F189" s="73">
        <v>0</v>
      </c>
      <c r="G189" s="74">
        <f t="shared" si="4"/>
        <v>0</v>
      </c>
      <c r="H189" s="74">
        <f t="shared" si="5"/>
        <v>0</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8527.34</v>
      </c>
      <c r="D191" s="73">
        <f>'PR-RAS'!E195</f>
        <v>11778.6</v>
      </c>
      <c r="E191" s="73">
        <v>0</v>
      </c>
      <c r="F191" s="73">
        <v>0</v>
      </c>
      <c r="G191" s="74">
        <f t="shared" si="4"/>
        <v>6096.0626000000002</v>
      </c>
      <c r="H191" s="74">
        <f t="shared" si="5"/>
        <v>0.73999999999978172</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0</v>
      </c>
      <c r="D192" s="73">
        <f>'PR-RAS'!E196</f>
        <v>0</v>
      </c>
      <c r="E192" s="73">
        <v>0</v>
      </c>
      <c r="F192" s="73">
        <v>0</v>
      </c>
      <c r="G192" s="74">
        <f t="shared" si="4"/>
        <v>0</v>
      </c>
      <c r="H192" s="74">
        <f t="shared" si="5"/>
        <v>0</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0</v>
      </c>
      <c r="D206" s="73">
        <f>'PR-RAS'!E210</f>
        <v>0</v>
      </c>
      <c r="E206" s="73">
        <v>0</v>
      </c>
      <c r="F206" s="73">
        <v>0</v>
      </c>
      <c r="G206" s="74">
        <f t="shared" si="6"/>
        <v>0</v>
      </c>
      <c r="H206" s="74">
        <f t="shared" si="7"/>
        <v>0</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143241.41</v>
      </c>
      <c r="D285" s="73">
        <f>'PR-RAS'!E289</f>
        <v>173384.41000000003</v>
      </c>
      <c r="E285" s="73">
        <v>0</v>
      </c>
      <c r="F285" s="73">
        <v>0</v>
      </c>
      <c r="G285" s="74">
        <f t="shared" si="8"/>
        <v>139162.90532000002</v>
      </c>
      <c r="H285" s="74">
        <f t="shared" si="9"/>
        <v>0.82000000003608875</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0</v>
      </c>
      <c r="D286" s="73">
        <f>'PR-RAS'!E290</f>
        <v>3291.5499999999593</v>
      </c>
      <c r="E286" s="73">
        <v>0</v>
      </c>
      <c r="F286" s="73">
        <v>0</v>
      </c>
      <c r="G286" s="74">
        <f t="shared" si="8"/>
        <v>1876.1834999999767</v>
      </c>
      <c r="H286" s="74">
        <f t="shared" si="9"/>
        <v>0.45000000004074536</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3143</v>
      </c>
      <c r="D287" s="73">
        <f>'PR-RAS'!E291</f>
        <v>0</v>
      </c>
      <c r="E287" s="73">
        <v>0</v>
      </c>
      <c r="F287" s="73">
        <v>0</v>
      </c>
      <c r="G287" s="74">
        <f t="shared" si="8"/>
        <v>898.89799999999991</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7203.56</v>
      </c>
      <c r="D288" s="73">
        <f>'PR-RAS'!E292</f>
        <v>1426.56</v>
      </c>
      <c r="E288" s="73">
        <v>0</v>
      </c>
      <c r="F288" s="73">
        <v>0</v>
      </c>
      <c r="G288" s="74">
        <f t="shared" si="8"/>
        <v>2886.2671599999999</v>
      </c>
      <c r="H288" s="74">
        <f t="shared" si="9"/>
        <v>0.87999999999965439</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10375.299999999999</v>
      </c>
      <c r="D290" s="73">
        <f>'PR-RAS'!E294</f>
        <v>1182.1600000000001</v>
      </c>
      <c r="E290" s="73">
        <v>0</v>
      </c>
      <c r="F290" s="73">
        <v>0</v>
      </c>
      <c r="G290" s="74">
        <f t="shared" si="8"/>
        <v>3681.7501799999995</v>
      </c>
      <c r="H290" s="74">
        <f t="shared" si="9"/>
        <v>0.45999999999935426</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10375.299999999999</v>
      </c>
      <c r="D291" s="73">
        <f>'PR-RAS'!E295</f>
        <v>1182.1600000000001</v>
      </c>
      <c r="E291" s="73">
        <v>0</v>
      </c>
      <c r="F291" s="73">
        <v>0</v>
      </c>
      <c r="G291" s="74">
        <f t="shared" si="8"/>
        <v>3694.4897999999994</v>
      </c>
      <c r="H291" s="74">
        <f t="shared" si="9"/>
        <v>0.45999999999935426</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1998.66</v>
      </c>
      <c r="D345" s="73">
        <f>'PR-RAS'!E350</f>
        <v>1232.6600000000001</v>
      </c>
      <c r="E345" s="73">
        <v>0</v>
      </c>
      <c r="F345" s="73">
        <v>0</v>
      </c>
      <c r="G345" s="74">
        <f t="shared" si="10"/>
        <v>1535.6091200000001</v>
      </c>
      <c r="H345" s="74">
        <f t="shared" si="11"/>
        <v>0.67999999999983629</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1998.66</v>
      </c>
      <c r="D358" s="73">
        <f>'PR-RAS'!E363</f>
        <v>1232.6600000000001</v>
      </c>
      <c r="E358" s="73">
        <v>0</v>
      </c>
      <c r="F358" s="73">
        <v>0</v>
      </c>
      <c r="G358" s="74">
        <f t="shared" si="10"/>
        <v>1593.6408600000002</v>
      </c>
      <c r="H358" s="74">
        <f t="shared" si="11"/>
        <v>0.67999999999983629</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1998.66</v>
      </c>
      <c r="D364" s="73">
        <f>'PR-RAS'!E369</f>
        <v>1232.6600000000001</v>
      </c>
      <c r="E364" s="73">
        <v>0</v>
      </c>
      <c r="F364" s="73">
        <v>0</v>
      </c>
      <c r="G364" s="74">
        <f t="shared" si="10"/>
        <v>1620.4247400000002</v>
      </c>
      <c r="H364" s="74">
        <f t="shared" si="11"/>
        <v>0.67999999999983629</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1998.66</v>
      </c>
      <c r="D365" s="73">
        <f>'PR-RAS'!E370</f>
        <v>1232.6600000000001</v>
      </c>
      <c r="E365" s="73">
        <v>0</v>
      </c>
      <c r="F365" s="73">
        <v>0</v>
      </c>
      <c r="G365" s="74">
        <f t="shared" si="10"/>
        <v>1624.8887200000001</v>
      </c>
      <c r="H365" s="74">
        <f t="shared" si="11"/>
        <v>0.67999999999983629</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1998.66</v>
      </c>
      <c r="D403" s="73">
        <f>'PR-RAS'!E408</f>
        <v>1232.6600000000001</v>
      </c>
      <c r="E403" s="73">
        <v>0</v>
      </c>
      <c r="F403" s="73">
        <v>0</v>
      </c>
      <c r="G403" s="74">
        <f t="shared" si="12"/>
        <v>1794.5199600000003</v>
      </c>
      <c r="H403" s="74">
        <f t="shared" si="13"/>
        <v>0.67999999999983629</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140098.41</v>
      </c>
      <c r="D407" s="73">
        <f>'PR-RAS'!E412</f>
        <v>176675.96</v>
      </c>
      <c r="E407" s="73">
        <v>0</v>
      </c>
      <c r="F407" s="73">
        <v>0</v>
      </c>
      <c r="G407" s="74">
        <f t="shared" si="12"/>
        <v>200340.83398</v>
      </c>
      <c r="H407" s="74">
        <f t="shared" si="13"/>
        <v>0.45000000001164153</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145240.07</v>
      </c>
      <c r="D408" s="73">
        <f>'PR-RAS'!E413</f>
        <v>174617.07000000004</v>
      </c>
      <c r="E408" s="73">
        <v>0</v>
      </c>
      <c r="F408" s="73">
        <v>0</v>
      </c>
      <c r="G408" s="74">
        <f t="shared" si="12"/>
        <v>201251.00347000003</v>
      </c>
      <c r="H408" s="74">
        <f t="shared" si="13"/>
        <v>0.14000000004307367</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0</v>
      </c>
      <c r="D409" s="73">
        <f>'PR-RAS'!E414</f>
        <v>2058.8899999999558</v>
      </c>
      <c r="E409" s="73">
        <v>0</v>
      </c>
      <c r="F409" s="73">
        <v>0</v>
      </c>
      <c r="G409" s="74">
        <f t="shared" si="12"/>
        <v>1680.0542399999638</v>
      </c>
      <c r="H409" s="74">
        <f t="shared" si="13"/>
        <v>0.11000000004423782</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5141.6600000000035</v>
      </c>
      <c r="D410" s="73">
        <f>'PR-RAS'!E415</f>
        <v>0</v>
      </c>
      <c r="E410" s="73">
        <v>0</v>
      </c>
      <c r="F410" s="73">
        <v>0</v>
      </c>
      <c r="G410" s="74">
        <f t="shared" si="12"/>
        <v>2102.9389400000014</v>
      </c>
      <c r="H410" s="74">
        <f t="shared" si="13"/>
        <v>0.33999999999650754</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7203.56</v>
      </c>
      <c r="D411" s="73">
        <f>'PR-RAS'!E416</f>
        <v>1426.56</v>
      </c>
      <c r="E411" s="73">
        <v>0</v>
      </c>
      <c r="F411" s="73">
        <v>0</v>
      </c>
      <c r="G411" s="74">
        <f t="shared" si="12"/>
        <v>4123.2388000000001</v>
      </c>
      <c r="H411" s="74">
        <f t="shared" si="13"/>
        <v>0.87999999999965439</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10375.299999999999</v>
      </c>
      <c r="D413" s="73">
        <f>'PR-RAS'!E418</f>
        <v>1182.1600000000001</v>
      </c>
      <c r="E413" s="73">
        <v>0</v>
      </c>
      <c r="F413" s="73">
        <v>0</v>
      </c>
      <c r="G413" s="74">
        <f t="shared" si="12"/>
        <v>5248.7234399999988</v>
      </c>
      <c r="H413" s="74">
        <f t="shared" si="13"/>
        <v>0.45999999999935426</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140098.41</v>
      </c>
      <c r="D633" s="73">
        <f>'PR-RAS'!E639</f>
        <v>176675.96</v>
      </c>
      <c r="E633" s="73">
        <v>0</v>
      </c>
      <c r="F633" s="73">
        <v>0</v>
      </c>
      <c r="G633" s="74">
        <f t="shared" si="18"/>
        <v>311860.60855999996</v>
      </c>
      <c r="H633" s="74">
        <f t="shared" si="19"/>
        <v>0.45000000001164153</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145240.07</v>
      </c>
      <c r="D634" s="73">
        <f>'PR-RAS'!E640</f>
        <v>174617.07000000004</v>
      </c>
      <c r="E634" s="73">
        <v>0</v>
      </c>
      <c r="F634" s="73">
        <v>0</v>
      </c>
      <c r="G634" s="74">
        <f t="shared" si="18"/>
        <v>313002.17493000004</v>
      </c>
      <c r="H634" s="74">
        <f t="shared" si="19"/>
        <v>0.14000000004307367</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0</v>
      </c>
      <c r="D635" s="73">
        <f>'PR-RAS'!E641</f>
        <v>2058.8899999999558</v>
      </c>
      <c r="E635" s="73">
        <v>0</v>
      </c>
      <c r="F635" s="73">
        <v>0</v>
      </c>
      <c r="G635" s="74">
        <f t="shared" si="18"/>
        <v>2610.6725199999441</v>
      </c>
      <c r="H635" s="74">
        <f t="shared" si="19"/>
        <v>0.11000000004423782</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5141.6600000000035</v>
      </c>
      <c r="D636" s="73">
        <f>'PR-RAS'!E642</f>
        <v>0</v>
      </c>
      <c r="E636" s="73">
        <v>0</v>
      </c>
      <c r="F636" s="73">
        <v>0</v>
      </c>
      <c r="G636" s="74">
        <f t="shared" si="18"/>
        <v>3264.9541000000022</v>
      </c>
      <c r="H636" s="74">
        <f t="shared" si="19"/>
        <v>0.33999999999650754</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7203.56</v>
      </c>
      <c r="D637" s="73">
        <f>'PR-RAS'!E643</f>
        <v>1426.56</v>
      </c>
      <c r="E637" s="73">
        <v>0</v>
      </c>
      <c r="F637" s="73">
        <v>0</v>
      </c>
      <c r="G637" s="74">
        <f t="shared" si="18"/>
        <v>6396.0484800000004</v>
      </c>
      <c r="H637" s="74">
        <f t="shared" si="19"/>
        <v>0.87999999999965439</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2061.8999999999969</v>
      </c>
      <c r="D639" s="73">
        <f>'PR-RAS'!E645</f>
        <v>3485.4499999999557</v>
      </c>
      <c r="E639" s="73">
        <v>0</v>
      </c>
      <c r="F639" s="73">
        <v>0</v>
      </c>
      <c r="G639" s="74">
        <f t="shared" si="18"/>
        <v>5762.9263999999412</v>
      </c>
      <c r="H639" s="74">
        <f t="shared" si="19"/>
        <v>0.54999999995879989</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8815.6</v>
      </c>
      <c r="D643" s="73">
        <f>'PR-RAS'!E650</f>
        <v>4249.84</v>
      </c>
      <c r="E643" s="73">
        <v>0</v>
      </c>
      <c r="F643" s="73">
        <v>0</v>
      </c>
      <c r="G643" s="74">
        <f t="shared" si="20"/>
        <v>11116.409759999999</v>
      </c>
      <c r="H643" s="74">
        <f t="shared" si="21"/>
        <v>0.55999999999949068</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8815.6</v>
      </c>
      <c r="D644" s="73">
        <f>'PR-RAS'!E651</f>
        <v>4249.84</v>
      </c>
      <c r="E644" s="73">
        <v>0</v>
      </c>
      <c r="F644" s="73">
        <v>0</v>
      </c>
      <c r="G644" s="74">
        <f t="shared" si="20"/>
        <v>11133.725039999999</v>
      </c>
      <c r="H644" s="74">
        <f t="shared" si="21"/>
        <v>0.55999999999949068</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6</v>
      </c>
      <c r="D647" s="73">
        <f>'PR-RAS'!E654</f>
        <v>6</v>
      </c>
      <c r="E647" s="73">
        <v>0</v>
      </c>
      <c r="F647" s="73">
        <v>0</v>
      </c>
      <c r="G647" s="74">
        <f t="shared" si="20"/>
        <v>11.628</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5</v>
      </c>
      <c r="D649" s="73">
        <f>'PR-RAS'!E656</f>
        <v>6</v>
      </c>
      <c r="E649" s="73">
        <v>0</v>
      </c>
      <c r="F649" s="73">
        <v>0</v>
      </c>
      <c r="G649" s="74">
        <f t="shared" si="20"/>
        <v>11.016</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2654.45</v>
      </c>
      <c r="D654" s="73">
        <f>'PR-RAS'!E661</f>
        <v>7500</v>
      </c>
      <c r="E654" s="73">
        <v>0</v>
      </c>
      <c r="F654" s="73">
        <v>0</v>
      </c>
      <c r="G654" s="74">
        <f t="shared" si="20"/>
        <v>11528.355850000002</v>
      </c>
      <c r="H654" s="74">
        <f t="shared" si="21"/>
        <v>0.4499999999998181</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1327.23</v>
      </c>
      <c r="D655" s="73">
        <f>'PR-RAS'!E662</f>
        <v>1550</v>
      </c>
      <c r="E655" s="73">
        <v>0</v>
      </c>
      <c r="F655" s="73">
        <v>0</v>
      </c>
      <c r="G655" s="74">
        <f t="shared" si="20"/>
        <v>2895.4084199999998</v>
      </c>
      <c r="H655" s="74">
        <f t="shared" si="21"/>
        <v>0.23000000000001819</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1327.24</v>
      </c>
      <c r="D709" s="73">
        <f>'PR-RAS'!E716</f>
        <v>3430.13</v>
      </c>
      <c r="E709" s="73">
        <v>0</v>
      </c>
      <c r="F709" s="73">
        <v>0</v>
      </c>
      <c r="G709" s="74">
        <f t="shared" si="22"/>
        <v>5796.75</v>
      </c>
      <c r="H709" s="74">
        <f t="shared" si="23"/>
        <v>0.37000000000011823</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1038.08</v>
      </c>
      <c r="D710" s="73">
        <f>'PR-RAS'!E717</f>
        <v>0</v>
      </c>
      <c r="E710" s="73">
        <v>0</v>
      </c>
      <c r="F710" s="73">
        <v>0</v>
      </c>
      <c r="G710" s="74">
        <f t="shared" si="22"/>
        <v>735.99871999999993</v>
      </c>
      <c r="H710" s="74">
        <f t="shared" si="23"/>
        <v>7.999999999992724E-2</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1054.9000000000001</v>
      </c>
      <c r="D711" s="73">
        <f>'PR-RAS'!E718</f>
        <v>2666.6</v>
      </c>
      <c r="E711" s="73">
        <v>0</v>
      </c>
      <c r="F711" s="73">
        <v>0</v>
      </c>
      <c r="G711" s="74">
        <f t="shared" si="22"/>
        <v>4535.5510000000004</v>
      </c>
      <c r="H711" s="74">
        <f t="shared" si="23"/>
        <v>0.5</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5542.25</v>
      </c>
      <c r="D714" s="73">
        <f>'PR-RAS'!E721</f>
        <v>1904.72</v>
      </c>
      <c r="E714" s="73">
        <v>0</v>
      </c>
      <c r="F714" s="73">
        <v>0</v>
      </c>
      <c r="G714" s="74">
        <f t="shared" si="22"/>
        <v>6667.75497</v>
      </c>
      <c r="H714" s="74">
        <f t="shared" si="23"/>
        <v>0.52999999999997272</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6243.16</v>
      </c>
      <c r="D715" s="73">
        <f>'PR-RAS'!E722</f>
        <v>4716.43</v>
      </c>
      <c r="E715" s="73">
        <v>0</v>
      </c>
      <c r="F715" s="73">
        <v>0</v>
      </c>
      <c r="G715" s="74">
        <f t="shared" si="22"/>
        <v>11192.67828</v>
      </c>
      <c r="H715" s="74">
        <f t="shared" si="23"/>
        <v>0.59000000000014552</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78.349999999999994</v>
      </c>
      <c r="D716" s="73">
        <f>'PR-RAS'!E723</f>
        <v>0</v>
      </c>
      <c r="E716" s="73">
        <v>0</v>
      </c>
      <c r="F716" s="73">
        <v>0</v>
      </c>
      <c r="G716" s="74">
        <f t="shared" si="22"/>
        <v>56.02024999999999</v>
      </c>
      <c r="H716" s="74">
        <f t="shared" si="23"/>
        <v>0.34999999999999432</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4292.49</v>
      </c>
      <c r="D718" s="73">
        <f>'PR-RAS'!E725</f>
        <v>3269.4</v>
      </c>
      <c r="E718" s="73">
        <v>0</v>
      </c>
      <c r="F718" s="73">
        <v>0</v>
      </c>
      <c r="G718" s="74">
        <f t="shared" si="22"/>
        <v>7766.0349300000007</v>
      </c>
      <c r="H718" s="74">
        <f t="shared" si="23"/>
        <v>0.88999999999987267</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1673.64</v>
      </c>
      <c r="E719" s="73">
        <v>0</v>
      </c>
      <c r="F719" s="73">
        <v>0</v>
      </c>
      <c r="G719" s="74">
        <f t="shared" si="22"/>
        <v>2403.3470400000001</v>
      </c>
      <c r="H719" s="74">
        <f t="shared" si="23"/>
        <v>0.35999999999989996</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1348259.79</v>
      </c>
      <c r="D984" s="78">
        <f>BILANCA!E6</f>
        <v>1319504.1700000002</v>
      </c>
      <c r="E984" s="78">
        <v>0</v>
      </c>
      <c r="F984" s="78">
        <v>0</v>
      </c>
      <c r="G984" s="79">
        <f t="shared" ref="G984:G1047" si="32">B984/1000*C984+B984/500*D984</f>
        <v>3987.2681300000004</v>
      </c>
      <c r="H984" s="79">
        <f t="shared" si="31"/>
        <v>0.38000000012107193</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1333702.33</v>
      </c>
      <c r="D985" s="73">
        <f>BILANCA!E7</f>
        <v>1313515.33</v>
      </c>
      <c r="E985" s="73">
        <v>0</v>
      </c>
      <c r="F985" s="73">
        <v>0</v>
      </c>
      <c r="G985" s="74">
        <f t="shared" si="32"/>
        <v>7921.4659800000009</v>
      </c>
      <c r="H985" s="74">
        <f t="shared" si="31"/>
        <v>0.66000000014901161</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16286.55</v>
      </c>
      <c r="D988" s="73">
        <f>BILANCA!E10</f>
        <v>16286.55</v>
      </c>
      <c r="E988" s="73">
        <v>0</v>
      </c>
      <c r="F988" s="73">
        <v>0</v>
      </c>
      <c r="G988" s="74">
        <f t="shared" si="32"/>
        <v>244.29825</v>
      </c>
      <c r="H988" s="74">
        <f t="shared" si="31"/>
        <v>0.90000000000145519</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16286.55</v>
      </c>
      <c r="D989" s="73">
        <f>BILANCA!E11</f>
        <v>16286.55</v>
      </c>
      <c r="E989" s="73">
        <v>0</v>
      </c>
      <c r="F989" s="73">
        <v>0</v>
      </c>
      <c r="G989" s="74">
        <f t="shared" si="32"/>
        <v>293.15790000000004</v>
      </c>
      <c r="H989" s="74">
        <f t="shared" si="31"/>
        <v>0.90000000000145519</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1333702.33</v>
      </c>
      <c r="D990" s="73">
        <f>BILANCA!E12</f>
        <v>1313382.8500000001</v>
      </c>
      <c r="E990" s="73">
        <v>0</v>
      </c>
      <c r="F990" s="73">
        <v>0</v>
      </c>
      <c r="G990" s="74">
        <f t="shared" si="32"/>
        <v>27723.276210000004</v>
      </c>
      <c r="H990" s="74">
        <f t="shared" si="31"/>
        <v>0.47999999998137355</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1333702.33</v>
      </c>
      <c r="D991" s="73">
        <f>BILANCA!E13</f>
        <v>1313382.8500000001</v>
      </c>
      <c r="E991" s="73">
        <v>0</v>
      </c>
      <c r="F991" s="73">
        <v>0</v>
      </c>
      <c r="G991" s="74">
        <f t="shared" si="32"/>
        <v>31683.744240000004</v>
      </c>
      <c r="H991" s="74">
        <f t="shared" si="31"/>
        <v>0.47999999998137355</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1676949.06</v>
      </c>
      <c r="D993" s="73">
        <f>BILANCA!E15</f>
        <v>1676949.06</v>
      </c>
      <c r="E993" s="73">
        <v>0</v>
      </c>
      <c r="F993" s="73">
        <v>0</v>
      </c>
      <c r="G993" s="74">
        <f t="shared" si="32"/>
        <v>50308.471799999999</v>
      </c>
      <c r="H993" s="74">
        <f t="shared" si="31"/>
        <v>0.12000000011175871</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343246.73</v>
      </c>
      <c r="D996" s="73">
        <f>BILANCA!E18</f>
        <v>363566.21</v>
      </c>
      <c r="E996" s="73">
        <v>0</v>
      </c>
      <c r="F996" s="73">
        <v>0</v>
      </c>
      <c r="G996" s="74">
        <f t="shared" si="32"/>
        <v>13914.928950000001</v>
      </c>
      <c r="H996" s="74">
        <f t="shared" si="31"/>
        <v>0.48000000003958121</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0</v>
      </c>
      <c r="D997" s="73">
        <f>BILANCA!E19</f>
        <v>0</v>
      </c>
      <c r="E997" s="73">
        <v>0</v>
      </c>
      <c r="F997" s="73">
        <v>0</v>
      </c>
      <c r="G997" s="74">
        <f t="shared" si="32"/>
        <v>0</v>
      </c>
      <c r="H997" s="74">
        <f t="shared" si="31"/>
        <v>0</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31059.15</v>
      </c>
      <c r="D998" s="73">
        <f>BILANCA!E20</f>
        <v>32159.33</v>
      </c>
      <c r="E998" s="73">
        <v>0</v>
      </c>
      <c r="F998" s="73">
        <v>0</v>
      </c>
      <c r="G998" s="74">
        <f t="shared" si="32"/>
        <v>1430.66715</v>
      </c>
      <c r="H998" s="74">
        <f t="shared" si="31"/>
        <v>0.48000000000320142</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419.4</v>
      </c>
      <c r="D1000" s="73">
        <f>BILANCA!E22</f>
        <v>419.4</v>
      </c>
      <c r="E1000" s="73">
        <v>0</v>
      </c>
      <c r="F1000" s="73">
        <v>0</v>
      </c>
      <c r="G1000" s="74">
        <f t="shared" si="32"/>
        <v>21.389400000000002</v>
      </c>
      <c r="H1000" s="74">
        <f t="shared" si="31"/>
        <v>0.79999999999995453</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1985.11</v>
      </c>
      <c r="D1003" s="73">
        <f>BILANCA!E25</f>
        <v>1985.11</v>
      </c>
      <c r="E1003" s="73">
        <v>0</v>
      </c>
      <c r="F1003" s="73">
        <v>0</v>
      </c>
      <c r="G1003" s="74">
        <f t="shared" si="32"/>
        <v>119.10659999999999</v>
      </c>
      <c r="H1003" s="74">
        <f t="shared" si="31"/>
        <v>0.21999999999979991</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0</v>
      </c>
      <c r="D1004" s="73">
        <f>BILANCA!E26</f>
        <v>0</v>
      </c>
      <c r="E1004" s="73">
        <v>0</v>
      </c>
      <c r="F1004" s="73">
        <v>0</v>
      </c>
      <c r="G1004" s="74">
        <f t="shared" si="32"/>
        <v>0</v>
      </c>
      <c r="H1004" s="74">
        <f t="shared" si="31"/>
        <v>0</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33463.660000000003</v>
      </c>
      <c r="D1006" s="73">
        <f>BILANCA!E28</f>
        <v>34563.839999999997</v>
      </c>
      <c r="E1006" s="73">
        <v>0</v>
      </c>
      <c r="F1006" s="73">
        <v>0</v>
      </c>
      <c r="G1006" s="74">
        <f t="shared" si="32"/>
        <v>2359.6008200000001</v>
      </c>
      <c r="H1006" s="74">
        <f t="shared" si="31"/>
        <v>0.5</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132.48000000000002</v>
      </c>
      <c r="E1030" s="73">
        <v>0</v>
      </c>
      <c r="F1030" s="73">
        <v>0</v>
      </c>
      <c r="G1030" s="74">
        <f t="shared" si="32"/>
        <v>12.453120000000002</v>
      </c>
      <c r="H1030" s="74">
        <f t="shared" si="33"/>
        <v>0.48000000000001819</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1308.81</v>
      </c>
      <c r="D1032" s="73">
        <f>BILANCA!E54</f>
        <v>1693.67</v>
      </c>
      <c r="E1032" s="73">
        <v>0</v>
      </c>
      <c r="F1032" s="73">
        <v>0</v>
      </c>
      <c r="G1032" s="74">
        <f t="shared" si="32"/>
        <v>230.11135000000002</v>
      </c>
      <c r="H1032" s="74">
        <f t="shared" si="33"/>
        <v>0.51999999999998181</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1308.81</v>
      </c>
      <c r="D1033" s="73">
        <f>BILANCA!E55</f>
        <v>1561.19</v>
      </c>
      <c r="E1033" s="73">
        <v>0</v>
      </c>
      <c r="F1033" s="73">
        <v>0</v>
      </c>
      <c r="G1033" s="74">
        <f t="shared" si="32"/>
        <v>221.55950000000001</v>
      </c>
      <c r="H1033" s="74">
        <f t="shared" si="33"/>
        <v>0.38000000000010914</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14557.46</v>
      </c>
      <c r="D1046" s="73">
        <f>BILANCA!E68</f>
        <v>5988.84</v>
      </c>
      <c r="E1046" s="73">
        <v>0</v>
      </c>
      <c r="F1046" s="73">
        <v>0</v>
      </c>
      <c r="G1046" s="74">
        <f t="shared" si="32"/>
        <v>1671.7138199999999</v>
      </c>
      <c r="H1046" s="74">
        <f t="shared" si="33"/>
        <v>0.61999999999898137</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188.1</v>
      </c>
      <c r="D1056" s="73">
        <f>BILANCA!E78</f>
        <v>0</v>
      </c>
      <c r="E1056" s="73">
        <v>0</v>
      </c>
      <c r="F1056" s="73">
        <v>0</v>
      </c>
      <c r="G1056" s="74">
        <f t="shared" si="34"/>
        <v>13.731299999999999</v>
      </c>
      <c r="H1056" s="74">
        <f t="shared" si="33"/>
        <v>9.9999999999994316E-2</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188.1</v>
      </c>
      <c r="D1064" s="73">
        <f>BILANCA!E86</f>
        <v>0</v>
      </c>
      <c r="E1064" s="73">
        <v>0</v>
      </c>
      <c r="F1064" s="73">
        <v>0</v>
      </c>
      <c r="G1064" s="74">
        <f t="shared" si="34"/>
        <v>15.2361</v>
      </c>
      <c r="H1064" s="74">
        <f t="shared" si="33"/>
        <v>9.9999999999994316E-2</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14369.359999999999</v>
      </c>
      <c r="D1124" s="73">
        <f>BILANCA!E146</f>
        <v>5988.84</v>
      </c>
      <c r="E1124" s="73">
        <v>0</v>
      </c>
      <c r="F1124" s="73">
        <v>0</v>
      </c>
      <c r="G1124" s="74">
        <f t="shared" si="36"/>
        <v>3714.9326399999995</v>
      </c>
      <c r="H1124" s="74">
        <f t="shared" si="35"/>
        <v>0.51999999999861757</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10375.299999999999</v>
      </c>
      <c r="D1138" s="73">
        <f>BILANCA!E160</f>
        <v>1182.1600000000001</v>
      </c>
      <c r="E1138" s="73">
        <v>0</v>
      </c>
      <c r="F1138" s="73">
        <v>0</v>
      </c>
      <c r="G1138" s="74">
        <f t="shared" si="36"/>
        <v>1974.6410999999998</v>
      </c>
      <c r="H1138" s="74">
        <f t="shared" si="35"/>
        <v>0.45999999999935426</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3994.06</v>
      </c>
      <c r="D1139" s="73">
        <f>BILANCA!E161</f>
        <v>4806.68</v>
      </c>
      <c r="E1139" s="73">
        <v>0</v>
      </c>
      <c r="F1139" s="73">
        <v>0</v>
      </c>
      <c r="G1139" s="74">
        <f t="shared" si="36"/>
        <v>2122.7575200000001</v>
      </c>
      <c r="H1139" s="74">
        <f t="shared" si="35"/>
        <v>0.37999999999965439</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1348259.79</v>
      </c>
      <c r="D1152" s="73">
        <f>BILANCA!E175</f>
        <v>1319504.17</v>
      </c>
      <c r="E1152" s="73">
        <v>0</v>
      </c>
      <c r="F1152" s="73">
        <v>0</v>
      </c>
      <c r="G1152" s="74">
        <f t="shared" si="36"/>
        <v>673848.31397000002</v>
      </c>
      <c r="H1152" s="74">
        <f t="shared" si="35"/>
        <v>0.37999999988824129</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2567.5</v>
      </c>
      <c r="D1153" s="73">
        <f>BILANCA!E176</f>
        <v>1321.23</v>
      </c>
      <c r="E1153" s="73">
        <v>0</v>
      </c>
      <c r="F1153" s="73">
        <v>0</v>
      </c>
      <c r="G1153" s="74">
        <f t="shared" si="36"/>
        <v>885.69320000000005</v>
      </c>
      <c r="H1153" s="74">
        <f t="shared" si="35"/>
        <v>0.73000000000001819</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2567.5</v>
      </c>
      <c r="D1154" s="73">
        <f>BILANCA!E177</f>
        <v>1057.53</v>
      </c>
      <c r="E1154" s="73">
        <v>0</v>
      </c>
      <c r="F1154" s="73">
        <v>0</v>
      </c>
      <c r="G1154" s="74">
        <f t="shared" si="36"/>
        <v>800.71776</v>
      </c>
      <c r="H1154" s="74">
        <f t="shared" ref="H1154:H1217" si="37">ABS(C1154-ROUND(C1154,0))+ABS(D1154-ROUND(D1154,0))</f>
        <v>0.97000000000002728</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0</v>
      </c>
      <c r="D1155" s="73">
        <f>BILANCA!E178</f>
        <v>0</v>
      </c>
      <c r="E1155" s="73">
        <v>0</v>
      </c>
      <c r="F1155" s="73">
        <v>0</v>
      </c>
      <c r="G1155" s="74">
        <f t="shared" si="36"/>
        <v>0</v>
      </c>
      <c r="H1155" s="74">
        <f t="shared" si="37"/>
        <v>0</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2567.5</v>
      </c>
      <c r="D1156" s="73">
        <f>BILANCA!E179</f>
        <v>1057.53</v>
      </c>
      <c r="E1156" s="73">
        <v>0</v>
      </c>
      <c r="F1156" s="73">
        <v>0</v>
      </c>
      <c r="G1156" s="74">
        <f t="shared" si="36"/>
        <v>810.08287999999993</v>
      </c>
      <c r="H1156" s="74">
        <f t="shared" si="37"/>
        <v>0.97000000000002728</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263.7</v>
      </c>
      <c r="E1166" s="73">
        <v>0</v>
      </c>
      <c r="F1166" s="73">
        <v>0</v>
      </c>
      <c r="G1166" s="74">
        <f t="shared" si="36"/>
        <v>96.514199999999988</v>
      </c>
      <c r="H1166" s="74">
        <f t="shared" si="37"/>
        <v>0.30000000000001137</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1345692.29</v>
      </c>
      <c r="D1214" s="73">
        <f>BILANCA!E237</f>
        <v>1318182.94</v>
      </c>
      <c r="E1214" s="73">
        <v>0</v>
      </c>
      <c r="F1214" s="73">
        <v>0</v>
      </c>
      <c r="G1214" s="74">
        <f t="shared" si="38"/>
        <v>919855.43726999999</v>
      </c>
      <c r="H1214" s="74">
        <f t="shared" si="37"/>
        <v>0.35000000009313226</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1333255.0900000001</v>
      </c>
      <c r="D1215" s="73">
        <f>BILANCA!E238</f>
        <v>1313515.33</v>
      </c>
      <c r="E1215" s="73">
        <v>0</v>
      </c>
      <c r="F1215" s="73">
        <v>0</v>
      </c>
      <c r="G1215" s="74">
        <f t="shared" si="38"/>
        <v>918786.29400000023</v>
      </c>
      <c r="H1215" s="74">
        <f t="shared" si="37"/>
        <v>0.42000000015832484</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1333702.33</v>
      </c>
      <c r="D1216" s="73">
        <f>BILANCA!E239</f>
        <v>1313515.33</v>
      </c>
      <c r="E1216" s="73">
        <v>0</v>
      </c>
      <c r="F1216" s="73">
        <v>0</v>
      </c>
      <c r="G1216" s="74">
        <f t="shared" si="38"/>
        <v>922850.78667000006</v>
      </c>
      <c r="H1216" s="74">
        <f t="shared" si="37"/>
        <v>0.66000000014901161</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1333702.33</v>
      </c>
      <c r="D1217" s="73">
        <f>BILANCA!E240</f>
        <v>1313515.33</v>
      </c>
      <c r="E1217" s="73">
        <v>0</v>
      </c>
      <c r="F1217" s="73">
        <v>0</v>
      </c>
      <c r="G1217" s="74">
        <f t="shared" si="38"/>
        <v>926811.51966000011</v>
      </c>
      <c r="H1217" s="74">
        <f t="shared" si="37"/>
        <v>0.66000000014901161</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447.24</v>
      </c>
      <c r="D1219" s="73">
        <f>BILANCA!E242</f>
        <v>0</v>
      </c>
      <c r="E1219" s="73">
        <v>0</v>
      </c>
      <c r="F1219" s="73">
        <v>0</v>
      </c>
      <c r="G1219" s="74">
        <f t="shared" si="38"/>
        <v>105.54863999999999</v>
      </c>
      <c r="H1219" s="74">
        <f t="shared" si="39"/>
        <v>0.24000000000000909</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447.24</v>
      </c>
      <c r="D1220" s="73">
        <f>BILANCA!E243</f>
        <v>0</v>
      </c>
      <c r="E1220" s="73">
        <v>0</v>
      </c>
      <c r="F1220" s="73">
        <v>0</v>
      </c>
      <c r="G1220" s="74">
        <f t="shared" si="38"/>
        <v>105.99588</v>
      </c>
      <c r="H1220" s="74">
        <f t="shared" si="39"/>
        <v>0.24000000000000909</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2061.8999999999996</v>
      </c>
      <c r="D1222" s="73">
        <f>BILANCA!E245</f>
        <v>3485.45</v>
      </c>
      <c r="E1222" s="73">
        <v>0</v>
      </c>
      <c r="F1222" s="73">
        <v>0</v>
      </c>
      <c r="G1222" s="74">
        <f t="shared" si="38"/>
        <v>2158.8391999999999</v>
      </c>
      <c r="H1222" s="74">
        <f t="shared" si="39"/>
        <v>0.5500000000001819</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4060.56</v>
      </c>
      <c r="D1223" s="73">
        <f>BILANCA!E246</f>
        <v>4718.1099999999997</v>
      </c>
      <c r="E1223" s="73">
        <v>0</v>
      </c>
      <c r="F1223" s="73">
        <v>0</v>
      </c>
      <c r="G1223" s="74">
        <f t="shared" si="38"/>
        <v>3239.2271999999998</v>
      </c>
      <c r="H1223" s="74">
        <f t="shared" si="39"/>
        <v>0.54999999999972715</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4060.56</v>
      </c>
      <c r="D1224" s="73">
        <f>BILANCA!E247</f>
        <v>4718.1099999999997</v>
      </c>
      <c r="E1224" s="73">
        <v>0</v>
      </c>
      <c r="F1224" s="73">
        <v>0</v>
      </c>
      <c r="G1224" s="74">
        <f t="shared" si="38"/>
        <v>3252.7239799999998</v>
      </c>
      <c r="H1224" s="74">
        <f t="shared" si="39"/>
        <v>0.54999999999972715</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1998.66</v>
      </c>
      <c r="D1227" s="73">
        <f>BILANCA!E250</f>
        <v>1232.6600000000001</v>
      </c>
      <c r="E1227" s="73">
        <v>0</v>
      </c>
      <c r="F1227" s="73">
        <v>0</v>
      </c>
      <c r="G1227" s="74">
        <f t="shared" si="38"/>
        <v>1089.2111199999999</v>
      </c>
      <c r="H1227" s="74">
        <f t="shared" si="39"/>
        <v>0.67999999999983629</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1998.66</v>
      </c>
      <c r="D1229" s="73">
        <f>BILANCA!E252</f>
        <v>1232.6600000000001</v>
      </c>
      <c r="E1229" s="73">
        <v>0</v>
      </c>
      <c r="F1229" s="73">
        <v>0</v>
      </c>
      <c r="G1229" s="74">
        <f t="shared" si="38"/>
        <v>1098.1390800000001</v>
      </c>
      <c r="H1229" s="74">
        <f t="shared" si="39"/>
        <v>0.67999999999983629</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10375.299999999999</v>
      </c>
      <c r="D1232" s="73">
        <f>BILANCA!E255</f>
        <v>1182.1600000000001</v>
      </c>
      <c r="E1232" s="73">
        <v>0</v>
      </c>
      <c r="F1232" s="73">
        <v>0</v>
      </c>
      <c r="G1232" s="74">
        <f t="shared" si="38"/>
        <v>3172.1653799999995</v>
      </c>
      <c r="H1232" s="74">
        <f t="shared" si="39"/>
        <v>0.45999999999935426</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14369.36</v>
      </c>
      <c r="D1240" s="73">
        <f>BILANCA!E264</f>
        <v>5988.84</v>
      </c>
      <c r="E1240" s="73">
        <v>0</v>
      </c>
      <c r="F1240" s="73">
        <v>0</v>
      </c>
      <c r="G1240" s="74">
        <f t="shared" ref="G1240:G1303" si="40">B1240/1000*C1240+B1240/500*D1240</f>
        <v>6771.1892800000005</v>
      </c>
      <c r="H1240" s="74">
        <f t="shared" si="39"/>
        <v>0.52000000000043656</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180.14</v>
      </c>
      <c r="D1244" s="73">
        <f>BILANCA!E268</f>
        <v>0</v>
      </c>
      <c r="E1244" s="73">
        <v>0</v>
      </c>
      <c r="F1244" s="73">
        <v>0</v>
      </c>
      <c r="G1244" s="74">
        <f t="shared" si="40"/>
        <v>47.016539999999999</v>
      </c>
      <c r="H1244" s="74">
        <f t="shared" si="39"/>
        <v>0.13999999999998636</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7.96</v>
      </c>
      <c r="D1245" s="73">
        <f>BILANCA!E269</f>
        <v>0</v>
      </c>
      <c r="E1245" s="73">
        <v>0</v>
      </c>
      <c r="F1245" s="73">
        <v>0</v>
      </c>
      <c r="G1245" s="74">
        <f t="shared" si="40"/>
        <v>2.0855200000000003</v>
      </c>
      <c r="H1245" s="74">
        <f t="shared" si="39"/>
        <v>4.0000000000000036E-2</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2567.5</v>
      </c>
      <c r="D1263" s="73">
        <f>BILANCA!E287</f>
        <v>1057.53</v>
      </c>
      <c r="E1263" s="73">
        <v>0</v>
      </c>
      <c r="F1263" s="73">
        <v>0</v>
      </c>
      <c r="G1263" s="74">
        <f t="shared" si="40"/>
        <v>1311.1168000000002</v>
      </c>
      <c r="H1263" s="74">
        <f t="shared" si="39"/>
        <v>0.97000000000002728</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263.7</v>
      </c>
      <c r="E1265" s="73">
        <v>0</v>
      </c>
      <c r="F1265" s="73">
        <v>0</v>
      </c>
      <c r="G1265" s="74">
        <f t="shared" si="40"/>
        <v>148.72679999999997</v>
      </c>
      <c r="H1265" s="74">
        <f t="shared" si="39"/>
        <v>0.30000000000001137</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145240.07</v>
      </c>
      <c r="D1401" s="73">
        <f>'RAS-funkcijski'!E107</f>
        <v>174617.07</v>
      </c>
      <c r="E1401" s="73">
        <v>0</v>
      </c>
      <c r="F1401" s="73">
        <v>0</v>
      </c>
      <c r="G1401" s="74">
        <f t="shared" si="44"/>
        <v>50930.843629999996</v>
      </c>
      <c r="H1401" s="74">
        <f t="shared" si="43"/>
        <v>0.14000000001396984</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145240.07</v>
      </c>
      <c r="D1403" s="73">
        <f>'RAS-funkcijski'!E109</f>
        <v>174617.07</v>
      </c>
      <c r="E1403" s="73">
        <v>0</v>
      </c>
      <c r="F1403" s="73">
        <v>0</v>
      </c>
      <c r="G1403" s="74">
        <f t="shared" si="44"/>
        <v>51919.792050000004</v>
      </c>
      <c r="H1403" s="74">
        <f t="shared" si="43"/>
        <v>0.14000000001396984</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145240.07</v>
      </c>
      <c r="D1435" s="84">
        <f>'RAS-funkcijski'!E141</f>
        <v>174617.07</v>
      </c>
      <c r="E1435" s="84">
        <v>0</v>
      </c>
      <c r="F1435" s="84">
        <v>0</v>
      </c>
      <c r="G1435" s="85">
        <f t="shared" si="46"/>
        <v>67742.966770000014</v>
      </c>
      <c r="H1435" s="85">
        <f t="shared" si="45"/>
        <v>0.14000000001396984</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2567.5</v>
      </c>
      <c r="D1480" s="78"/>
      <c r="E1480" s="78">
        <v>0</v>
      </c>
      <c r="F1480" s="78">
        <v>0</v>
      </c>
      <c r="G1480" s="79">
        <f t="shared" ref="G1480:G1511" si="52">B1480/1000*C1480</f>
        <v>2.5674999999999999</v>
      </c>
      <c r="H1480" s="79">
        <f t="shared" ref="H1480:H1511" si="53">ABS(C1480-ROUND(C1480,0))</f>
        <v>0.5</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174617.07</v>
      </c>
      <c r="D1481" s="73">
        <v>0</v>
      </c>
      <c r="E1481" s="73">
        <v>0</v>
      </c>
      <c r="F1481" s="73">
        <v>0</v>
      </c>
      <c r="G1481" s="74">
        <f t="shared" si="52"/>
        <v>349.23414000000002</v>
      </c>
      <c r="H1481" s="74">
        <f t="shared" si="53"/>
        <v>7.0000000006984919E-2</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173384.41</v>
      </c>
      <c r="D1483" s="73">
        <v>0</v>
      </c>
      <c r="E1483" s="73">
        <v>0</v>
      </c>
      <c r="F1483" s="73">
        <v>0</v>
      </c>
      <c r="G1483" s="74">
        <f t="shared" si="52"/>
        <v>693.53764000000001</v>
      </c>
      <c r="H1483" s="74">
        <f t="shared" si="53"/>
        <v>0.41000000000349246</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116020.11</v>
      </c>
      <c r="D1484" s="73">
        <v>0</v>
      </c>
      <c r="E1484" s="73">
        <v>0</v>
      </c>
      <c r="F1484" s="73">
        <v>0</v>
      </c>
      <c r="G1484" s="74">
        <f t="shared" si="52"/>
        <v>580.10055</v>
      </c>
      <c r="H1484" s="74">
        <f t="shared" si="53"/>
        <v>0.11000000000058208</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57364.3</v>
      </c>
      <c r="D1485" s="73">
        <v>0</v>
      </c>
      <c r="E1485" s="73">
        <v>0</v>
      </c>
      <c r="F1485" s="73">
        <v>0</v>
      </c>
      <c r="G1485" s="74">
        <f t="shared" si="52"/>
        <v>344.18580000000003</v>
      </c>
      <c r="H1485" s="74">
        <f t="shared" si="53"/>
        <v>0.30000000000291038</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0</v>
      </c>
      <c r="D1486" s="73">
        <v>0</v>
      </c>
      <c r="E1486" s="73">
        <v>0</v>
      </c>
      <c r="F1486" s="73">
        <v>0</v>
      </c>
      <c r="G1486" s="74">
        <f t="shared" si="52"/>
        <v>0</v>
      </c>
      <c r="H1486" s="74">
        <f t="shared" si="53"/>
        <v>0</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1232.6600000000001</v>
      </c>
      <c r="D1492" s="73">
        <v>0</v>
      </c>
      <c r="E1492" s="73">
        <v>0</v>
      </c>
      <c r="F1492" s="73">
        <v>0</v>
      </c>
      <c r="G1492" s="74">
        <f t="shared" si="52"/>
        <v>16.02458</v>
      </c>
      <c r="H1492" s="74">
        <f t="shared" si="53"/>
        <v>0.33999999999991815</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175863.34</v>
      </c>
      <c r="D1499" s="73">
        <v>0</v>
      </c>
      <c r="E1499" s="73">
        <v>0</v>
      </c>
      <c r="F1499" s="73">
        <v>0</v>
      </c>
      <c r="G1499" s="74">
        <f t="shared" si="52"/>
        <v>3517.2667999999999</v>
      </c>
      <c r="H1499" s="74">
        <f t="shared" si="53"/>
        <v>0.33999999999650754</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174894.38</v>
      </c>
      <c r="D1501" s="73">
        <v>0</v>
      </c>
      <c r="E1501" s="73">
        <v>0</v>
      </c>
      <c r="F1501" s="73">
        <v>0</v>
      </c>
      <c r="G1501" s="74">
        <f t="shared" si="52"/>
        <v>3847.6763599999999</v>
      </c>
      <c r="H1501" s="74">
        <f t="shared" si="53"/>
        <v>0.38000000000465661</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116020.11</v>
      </c>
      <c r="D1502" s="73">
        <v>0</v>
      </c>
      <c r="E1502" s="73">
        <v>0</v>
      </c>
      <c r="F1502" s="73">
        <v>0</v>
      </c>
      <c r="G1502" s="74">
        <f t="shared" si="52"/>
        <v>2668.4625299999998</v>
      </c>
      <c r="H1502" s="74">
        <f t="shared" si="53"/>
        <v>0.11000000000058208</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58874.27</v>
      </c>
      <c r="D1503" s="73">
        <v>0</v>
      </c>
      <c r="E1503" s="73">
        <v>0</v>
      </c>
      <c r="F1503" s="73">
        <v>0</v>
      </c>
      <c r="G1503" s="74">
        <f t="shared" si="52"/>
        <v>1412.9824799999999</v>
      </c>
      <c r="H1503" s="74">
        <f t="shared" si="53"/>
        <v>0.26999999999679858</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0</v>
      </c>
      <c r="D1504" s="73">
        <v>0</v>
      </c>
      <c r="E1504" s="73">
        <v>0</v>
      </c>
      <c r="F1504" s="73">
        <v>0</v>
      </c>
      <c r="G1504" s="74">
        <f t="shared" si="52"/>
        <v>0</v>
      </c>
      <c r="H1504" s="74">
        <f t="shared" si="53"/>
        <v>0</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968.96</v>
      </c>
      <c r="D1510" s="73">
        <v>0</v>
      </c>
      <c r="E1510" s="73">
        <v>0</v>
      </c>
      <c r="F1510" s="73">
        <v>0</v>
      </c>
      <c r="G1510" s="74">
        <f t="shared" si="52"/>
        <v>30.037760000000002</v>
      </c>
      <c r="H1510" s="74">
        <f t="shared" si="53"/>
        <v>3.999999999996362E-2</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1321.2300000000105</v>
      </c>
      <c r="D1517" s="73">
        <v>0</v>
      </c>
      <c r="E1517" s="73">
        <v>0</v>
      </c>
      <c r="F1517" s="73">
        <v>0</v>
      </c>
      <c r="G1517" s="74">
        <f t="shared" si="54"/>
        <v>50.206740000000394</v>
      </c>
      <c r="H1517" s="74">
        <f t="shared" si="55"/>
        <v>0.23000000001047738</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1.66</v>
      </c>
      <c r="D1518" s="73">
        <v>0</v>
      </c>
      <c r="E1518" s="73">
        <v>0</v>
      </c>
      <c r="F1518" s="73">
        <v>0</v>
      </c>
      <c r="G1518" s="74">
        <f t="shared" si="54"/>
        <v>6.4739999999999992E-2</v>
      </c>
      <c r="H1518" s="74">
        <f t="shared" si="55"/>
        <v>0.34000000000000008</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1.66</v>
      </c>
      <c r="D1524" s="73">
        <v>0</v>
      </c>
      <c r="E1524" s="73">
        <v>0</v>
      </c>
      <c r="F1524" s="73">
        <v>0</v>
      </c>
      <c r="G1524" s="74">
        <f t="shared" si="54"/>
        <v>7.4699999999999989E-2</v>
      </c>
      <c r="H1524" s="74">
        <f t="shared" si="55"/>
        <v>0.34000000000000008</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1.66</v>
      </c>
      <c r="D1530" s="73">
        <v>0</v>
      </c>
      <c r="E1530" s="73">
        <v>0</v>
      </c>
      <c r="F1530" s="73">
        <v>0</v>
      </c>
      <c r="G1530" s="74">
        <f t="shared" si="54"/>
        <v>8.4659999999999985E-2</v>
      </c>
      <c r="H1530" s="74">
        <f t="shared" si="55"/>
        <v>0.34000000000000008</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1.66</v>
      </c>
      <c r="D1531" s="73">
        <v>0</v>
      </c>
      <c r="E1531" s="73">
        <v>0</v>
      </c>
      <c r="F1531" s="73">
        <v>0</v>
      </c>
      <c r="G1531" s="74">
        <f t="shared" si="54"/>
        <v>8.6319999999999994E-2</v>
      </c>
      <c r="H1531" s="74">
        <f t="shared" si="55"/>
        <v>0.34000000000000008</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1319.57</v>
      </c>
      <c r="D1576" s="73">
        <v>0</v>
      </c>
      <c r="E1576" s="73">
        <v>0</v>
      </c>
      <c r="F1576" s="73">
        <v>0</v>
      </c>
      <c r="G1576" s="74">
        <f t="shared" si="56"/>
        <v>127.99829</v>
      </c>
      <c r="H1576" s="74">
        <f t="shared" si="57"/>
        <v>0.43000000000006366</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1055.8699999999999</v>
      </c>
      <c r="D1578" s="73">
        <v>0</v>
      </c>
      <c r="E1578" s="73">
        <v>0</v>
      </c>
      <c r="F1578" s="73">
        <v>0</v>
      </c>
      <c r="G1578" s="74">
        <f t="shared" si="56"/>
        <v>104.53112999999999</v>
      </c>
      <c r="H1578" s="74">
        <f t="shared" si="57"/>
        <v>0.13000000000010914</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263.7</v>
      </c>
      <c r="D1579" s="73">
        <v>0</v>
      </c>
      <c r="E1579" s="73">
        <v>0</v>
      </c>
      <c r="F1579" s="73">
        <v>0</v>
      </c>
      <c r="G1579" s="74">
        <f t="shared" si="56"/>
        <v>26.37</v>
      </c>
      <c r="H1579" s="74">
        <f t="shared" si="57"/>
        <v>0.30000000000001137</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1.57031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I23" sqref="I23"/>
    </sheetView>
  </sheetViews>
  <sheetFormatPr defaultColWidth="21.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33992</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21</v>
      </c>
      <c r="E10" s="60"/>
      <c r="F10" s="69" t="s">
        <v>35</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36</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1" t="s">
        <v>40</v>
      </c>
      <c r="C15" s="50"/>
      <c r="D15" s="50"/>
      <c r="E15" s="50"/>
      <c r="F15" s="49"/>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140098.41</v>
      </c>
      <c r="I16" s="219">
        <f>'PR-RAS'!E6</f>
        <v>176675.96</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143241.41</v>
      </c>
      <c r="I17" s="219">
        <f>'PR-RAS'!E151</f>
        <v>173384.41000000003</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2061.8999999999969</v>
      </c>
      <c r="I18" s="219">
        <f>'PR-RAS'!E645</f>
        <v>3485.4499999999557</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1333702.33</v>
      </c>
      <c r="I20" s="222">
        <f>BILANCA!E7</f>
        <v>1313515.33</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14557.46</v>
      </c>
      <c r="I21" s="224">
        <f>BILANCA!E68</f>
        <v>5988.84</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2567.5</v>
      </c>
      <c r="I22" s="224">
        <f>BILANCA!E176</f>
        <v>1321.23</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1345692.29</v>
      </c>
      <c r="I23" s="226">
        <f>BILANCA!E237</f>
        <v>1318182.94</v>
      </c>
      <c r="J23" s="76"/>
      <c r="K23" s="76"/>
      <c r="L23" s="76"/>
      <c r="M23" s="76"/>
      <c r="N23" s="76"/>
      <c r="O23" s="76"/>
      <c r="P23" s="76"/>
      <c r="Q23" s="76"/>
      <c r="R23" s="76"/>
      <c r="S23" s="76"/>
      <c r="T23" s="76"/>
      <c r="U23" s="76"/>
      <c r="V23" s="76"/>
      <c r="W23" s="76"/>
      <c r="X23" s="76"/>
    </row>
    <row r="24" spans="1:24" ht="12.75" customHeight="1" x14ac:dyDescent="0.2">
      <c r="A24" s="54" t="s">
        <v>44</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145240.07</v>
      </c>
      <c r="I28" s="228">
        <f>'RAS-funkcijski'!E141</f>
        <v>174617.07</v>
      </c>
      <c r="J28" s="76"/>
      <c r="K28" s="76"/>
      <c r="L28" s="76"/>
      <c r="M28" s="76"/>
      <c r="N28" s="76"/>
      <c r="O28" s="76"/>
      <c r="P28" s="76"/>
      <c r="Q28" s="76"/>
      <c r="R28" s="76"/>
      <c r="S28" s="76"/>
      <c r="T28" s="76"/>
      <c r="U28" s="76"/>
      <c r="V28" s="76"/>
      <c r="W28" s="76"/>
      <c r="X28" s="76"/>
    </row>
    <row r="29" spans="1:24" ht="12.75" customHeight="1" x14ac:dyDescent="0.2">
      <c r="A29" s="54" t="s">
        <v>35</v>
      </c>
      <c r="B29" s="38" t="str">
        <f>'P-VRIO'!B5</f>
        <v>Promjene u vrijednosti i obujmu imovine (šifre 91511+91512)</v>
      </c>
      <c r="C29" s="47"/>
      <c r="D29" s="47"/>
      <c r="E29" s="47"/>
      <c r="F29" s="46"/>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36</v>
      </c>
      <c r="B33" s="48" t="str">
        <f>OBVEZE!B5</f>
        <v>Stanje obveza 1. siječnja (=stanju obveza iz Izvještaja o obvezama na 31. prosinca prethodne godine)</v>
      </c>
      <c r="C33" s="47"/>
      <c r="D33" s="47"/>
      <c r="E33" s="47"/>
      <c r="F33" s="46"/>
      <c r="G33" s="133" t="str">
        <f>OBVEZE!C5</f>
        <v>V001</v>
      </c>
      <c r="H33" s="229" t="s">
        <v>45</v>
      </c>
      <c r="I33" s="230">
        <f>OBVEZE!D5</f>
        <v>2567.5</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45</v>
      </c>
      <c r="I34" s="224">
        <f>OBVEZE!D42</f>
        <v>1321.2300000000105</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45</v>
      </c>
      <c r="I35" s="224">
        <f>OBVEZE!D43</f>
        <v>1.66</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45</v>
      </c>
      <c r="I36" s="228">
        <f>OBVEZE!D101</f>
        <v>1319.57</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46</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9" zoomScaleNormal="100" workbookViewId="0">
      <selection activeCell="E654" sqref="E654 E654"/>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140098.41</v>
      </c>
      <c r="E6" s="325">
        <f>E7+E44+E50+E82+E106+E124+E133+E139</f>
        <v>176675.96</v>
      </c>
      <c r="F6" s="237">
        <f t="shared" ref="F6:F69" si="0">IF(D6&lt;&gt;0,IF(E6/D6&gt;=100,"&gt;&gt;100",E6/D6*100),"-")</f>
        <v>126.10846903972714</v>
      </c>
    </row>
    <row r="7" spans="1:25" customFormat="1" ht="12.75" customHeight="1" x14ac:dyDescent="0.2">
      <c r="A7" s="236" t="s">
        <v>60</v>
      </c>
      <c r="B7" s="197" t="s">
        <v>61</v>
      </c>
      <c r="C7" s="113" t="s">
        <v>60</v>
      </c>
      <c r="D7" s="325">
        <f>D8+D17+D23+D29+D37+D40</f>
        <v>0</v>
      </c>
      <c r="E7" s="325">
        <f>E8+E17+E23+E29+E37+E40</f>
        <v>0</v>
      </c>
      <c r="F7" s="237" t="str">
        <f t="shared" si="0"/>
        <v>-</v>
      </c>
    </row>
    <row r="8" spans="1:25" customFormat="1" ht="12.75" customHeight="1" x14ac:dyDescent="0.2">
      <c r="A8" s="236" t="s">
        <v>62</v>
      </c>
      <c r="B8" s="197" t="s">
        <v>63</v>
      </c>
      <c r="C8" s="113" t="s">
        <v>62</v>
      </c>
      <c r="D8" s="325">
        <f>SUM(D9:D14)-D15-D16</f>
        <v>0</v>
      </c>
      <c r="E8" s="325">
        <f>SUM(E9:E14)-E15-E16</f>
        <v>0</v>
      </c>
      <c r="F8" s="237" t="str">
        <f t="shared" si="0"/>
        <v>-</v>
      </c>
    </row>
    <row r="9" spans="1:25" customFormat="1" ht="12.75" customHeight="1" x14ac:dyDescent="0.2">
      <c r="A9" s="236" t="s">
        <v>64</v>
      </c>
      <c r="B9" s="197" t="s">
        <v>65</v>
      </c>
      <c r="C9" s="113" t="s">
        <v>64</v>
      </c>
      <c r="D9" s="326">
        <v>0</v>
      </c>
      <c r="E9" s="326">
        <v>0</v>
      </c>
      <c r="F9" s="237" t="str">
        <f t="shared" si="0"/>
        <v>-</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0</v>
      </c>
      <c r="E15" s="326">
        <v>0</v>
      </c>
      <c r="F15" s="237" t="str">
        <f t="shared" si="0"/>
        <v>-</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0</v>
      </c>
      <c r="E23" s="325">
        <f>SUM(E24:E28)</f>
        <v>0</v>
      </c>
      <c r="F23" s="237" t="str">
        <f t="shared" si="0"/>
        <v>-</v>
      </c>
    </row>
    <row r="24" spans="1:6" customFormat="1" ht="12.75" customHeight="1" x14ac:dyDescent="0.2">
      <c r="A24" s="236" t="s">
        <v>94</v>
      </c>
      <c r="B24" s="197" t="s">
        <v>95</v>
      </c>
      <c r="C24" s="113" t="s">
        <v>94</v>
      </c>
      <c r="D24" s="326">
        <v>0</v>
      </c>
      <c r="E24" s="326">
        <v>0</v>
      </c>
      <c r="F24" s="237" t="str">
        <f t="shared" si="0"/>
        <v>-</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0</v>
      </c>
      <c r="E27" s="326">
        <v>0</v>
      </c>
      <c r="F27" s="237" t="str">
        <f t="shared" si="0"/>
        <v>-</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0</v>
      </c>
      <c r="E29" s="325">
        <f>SUM(E30:E36)</f>
        <v>0</v>
      </c>
      <c r="F29" s="237" t="str">
        <f t="shared" si="0"/>
        <v>-</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0</v>
      </c>
      <c r="E31" s="326">
        <v>0</v>
      </c>
      <c r="F31" s="237" t="str">
        <f t="shared" si="0"/>
        <v>-</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3981.68</v>
      </c>
      <c r="E50" s="325">
        <f>E51+E54+E59+E62+E65+E68+E71+E74+E77</f>
        <v>9050</v>
      </c>
      <c r="F50" s="237">
        <f t="shared" si="0"/>
        <v>227.29099274678029</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3981.68</v>
      </c>
      <c r="E59" s="325">
        <f>SUM(E60:E61)</f>
        <v>9050</v>
      </c>
      <c r="F59" s="237">
        <f t="shared" si="0"/>
        <v>227.29099274678029</v>
      </c>
    </row>
    <row r="60" spans="1:6" customFormat="1" ht="24" customHeight="1" x14ac:dyDescent="0.2">
      <c r="A60" s="236" t="s">
        <v>166</v>
      </c>
      <c r="B60" s="243" t="s">
        <v>167</v>
      </c>
      <c r="C60" s="113" t="s">
        <v>166</v>
      </c>
      <c r="D60" s="326">
        <v>3981.68</v>
      </c>
      <c r="E60" s="326">
        <v>9050</v>
      </c>
      <c r="F60" s="237">
        <f t="shared" si="0"/>
        <v>227.29099274678029</v>
      </c>
    </row>
    <row r="61" spans="1:6" customFormat="1" ht="24" customHeight="1" x14ac:dyDescent="0.2">
      <c r="A61" s="236" t="s">
        <v>168</v>
      </c>
      <c r="B61" s="243" t="s">
        <v>169</v>
      </c>
      <c r="C61" s="113" t="s">
        <v>168</v>
      </c>
      <c r="D61" s="326">
        <v>0</v>
      </c>
      <c r="E61" s="326">
        <v>0</v>
      </c>
      <c r="F61" s="237" t="str">
        <f t="shared" si="0"/>
        <v>-</v>
      </c>
    </row>
    <row r="62" spans="1:6" customFormat="1" ht="12.75" customHeight="1" x14ac:dyDescent="0.2">
      <c r="A62" s="236" t="s">
        <v>170</v>
      </c>
      <c r="B62" s="197" t="s">
        <v>171</v>
      </c>
      <c r="C62" s="113" t="s">
        <v>170</v>
      </c>
      <c r="D62" s="325">
        <f>SUM(D63:D64)</f>
        <v>0</v>
      </c>
      <c r="E62" s="325">
        <f>SUM(E63:E64)</f>
        <v>0</v>
      </c>
      <c r="F62" s="237" t="str">
        <f t="shared" si="0"/>
        <v>-</v>
      </c>
    </row>
    <row r="63" spans="1:6" customFormat="1" ht="12.75" customHeight="1" x14ac:dyDescent="0.2">
      <c r="A63" s="236" t="s">
        <v>172</v>
      </c>
      <c r="B63" s="197" t="s">
        <v>173</v>
      </c>
      <c r="C63" s="113" t="s">
        <v>172</v>
      </c>
      <c r="D63" s="326">
        <v>0</v>
      </c>
      <c r="E63" s="326">
        <v>0</v>
      </c>
      <c r="F63" s="237" t="str">
        <f t="shared" si="0"/>
        <v>-</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0</v>
      </c>
      <c r="E68" s="325">
        <f>SUM(E69:E70)</f>
        <v>0</v>
      </c>
      <c r="F68" s="237" t="str">
        <f t="shared" si="0"/>
        <v>-</v>
      </c>
    </row>
    <row r="69" spans="1:6" customFormat="1" ht="12.75" customHeight="1" x14ac:dyDescent="0.2">
      <c r="A69" s="236" t="s">
        <v>184</v>
      </c>
      <c r="B69" s="197" t="s">
        <v>185</v>
      </c>
      <c r="C69" s="113" t="s">
        <v>184</v>
      </c>
      <c r="D69" s="326">
        <v>0</v>
      </c>
      <c r="E69" s="326">
        <v>0</v>
      </c>
      <c r="F69" s="237" t="str">
        <f t="shared" si="0"/>
        <v>-</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0</v>
      </c>
      <c r="E74" s="325">
        <f>SUM(E75:E76)</f>
        <v>0</v>
      </c>
      <c r="F74" s="237" t="str">
        <f t="shared" si="1"/>
        <v>-</v>
      </c>
    </row>
    <row r="75" spans="1:6" customFormat="1" ht="12.75" customHeight="1" x14ac:dyDescent="0.2">
      <c r="A75" s="236" t="s">
        <v>196</v>
      </c>
      <c r="B75" s="197" t="s">
        <v>197</v>
      </c>
      <c r="C75" s="113" t="s">
        <v>196</v>
      </c>
      <c r="D75" s="326">
        <v>0</v>
      </c>
      <c r="E75" s="326">
        <v>0</v>
      </c>
      <c r="F75" s="237" t="str">
        <f t="shared" si="1"/>
        <v>-</v>
      </c>
    </row>
    <row r="76" spans="1:6" customFormat="1" ht="12.75" customHeight="1" x14ac:dyDescent="0.2">
      <c r="A76" s="236" t="s">
        <v>198</v>
      </c>
      <c r="B76" s="197" t="s">
        <v>199</v>
      </c>
      <c r="C76" s="113" t="s">
        <v>198</v>
      </c>
      <c r="D76" s="326">
        <v>0</v>
      </c>
      <c r="E76" s="326">
        <v>0</v>
      </c>
      <c r="F76" s="237" t="str">
        <f t="shared" si="1"/>
        <v>-</v>
      </c>
    </row>
    <row r="77" spans="1:6" customFormat="1" ht="24" customHeight="1" x14ac:dyDescent="0.2">
      <c r="A77" s="236" t="s">
        <v>200</v>
      </c>
      <c r="B77" s="197" t="s">
        <v>201</v>
      </c>
      <c r="C77" s="113" t="s">
        <v>200</v>
      </c>
      <c r="D77" s="325">
        <f>SUM(D78:D81)</f>
        <v>0</v>
      </c>
      <c r="E77" s="325">
        <f>SUM(E78:E81)</f>
        <v>0</v>
      </c>
      <c r="F77" s="237" t="str">
        <f t="shared" si="1"/>
        <v>-</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0</v>
      </c>
      <c r="E81" s="326">
        <v>0</v>
      </c>
      <c r="F81" s="237" t="str">
        <f t="shared" si="1"/>
        <v>-</v>
      </c>
    </row>
    <row r="82" spans="1:6" customFormat="1" ht="12.75" customHeight="1" x14ac:dyDescent="0.2">
      <c r="A82" s="236" t="s">
        <v>210</v>
      </c>
      <c r="B82" s="197" t="s">
        <v>211</v>
      </c>
      <c r="C82" s="113" t="s">
        <v>210</v>
      </c>
      <c r="D82" s="325">
        <f>D83+D91+D98</f>
        <v>0</v>
      </c>
      <c r="E82" s="325">
        <f>E83+E91+E98</f>
        <v>0</v>
      </c>
      <c r="F82" s="237" t="str">
        <f t="shared" si="1"/>
        <v>-</v>
      </c>
    </row>
    <row r="83" spans="1:6" customFormat="1" ht="12.75" customHeight="1" x14ac:dyDescent="0.2">
      <c r="A83" s="236" t="s">
        <v>212</v>
      </c>
      <c r="B83" s="197" t="s">
        <v>213</v>
      </c>
      <c r="C83" s="113" t="s">
        <v>212</v>
      </c>
      <c r="D83" s="325">
        <f>SUM(D84:D90)</f>
        <v>0</v>
      </c>
      <c r="E83" s="325">
        <f>SUM(E84:E90)</f>
        <v>0</v>
      </c>
      <c r="F83" s="237" t="str">
        <f t="shared" si="1"/>
        <v>-</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0</v>
      </c>
      <c r="E85" s="326">
        <v>0</v>
      </c>
      <c r="F85" s="237" t="str">
        <f t="shared" si="1"/>
        <v>-</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v>0</v>
      </c>
      <c r="F90" s="237" t="str">
        <f t="shared" si="1"/>
        <v>-</v>
      </c>
    </row>
    <row r="91" spans="1:6" customFormat="1" ht="12.75" customHeight="1" x14ac:dyDescent="0.2">
      <c r="A91" s="236" t="s">
        <v>228</v>
      </c>
      <c r="B91" s="197" t="s">
        <v>229</v>
      </c>
      <c r="C91" s="113" t="s">
        <v>228</v>
      </c>
      <c r="D91" s="325">
        <f>SUM(D92:D97)</f>
        <v>0</v>
      </c>
      <c r="E91" s="325">
        <f>SUM(E92:E97)</f>
        <v>0</v>
      </c>
      <c r="F91" s="237" t="str">
        <f t="shared" si="1"/>
        <v>-</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0</v>
      </c>
      <c r="E93" s="326">
        <v>0</v>
      </c>
      <c r="F93" s="237" t="str">
        <f t="shared" si="1"/>
        <v>-</v>
      </c>
    </row>
    <row r="94" spans="1:6" customFormat="1" ht="12.75" customHeight="1" x14ac:dyDescent="0.2">
      <c r="A94" s="236" t="s">
        <v>234</v>
      </c>
      <c r="B94" s="197" t="s">
        <v>235</v>
      </c>
      <c r="C94" s="113" t="s">
        <v>234</v>
      </c>
      <c r="D94" s="326">
        <v>0</v>
      </c>
      <c r="E94" s="326">
        <v>0</v>
      </c>
      <c r="F94" s="237" t="str">
        <f t="shared" si="1"/>
        <v>-</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0</v>
      </c>
      <c r="E97" s="326">
        <v>0</v>
      </c>
      <c r="F97" s="237" t="str">
        <f t="shared" si="1"/>
        <v>-</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0</v>
      </c>
      <c r="E106" s="325">
        <f>E107+E112+E120</f>
        <v>0</v>
      </c>
      <c r="F106" s="237" t="str">
        <f t="shared" si="1"/>
        <v>-</v>
      </c>
    </row>
    <row r="107" spans="1:6" customFormat="1" ht="12.75" customHeight="1" x14ac:dyDescent="0.2">
      <c r="A107" s="236" t="s">
        <v>260</v>
      </c>
      <c r="B107" s="197" t="s">
        <v>261</v>
      </c>
      <c r="C107" s="113" t="s">
        <v>260</v>
      </c>
      <c r="D107" s="325">
        <f>SUM(D108:D111)</f>
        <v>0</v>
      </c>
      <c r="E107" s="325">
        <f>SUM(E108:E111)</f>
        <v>0</v>
      </c>
      <c r="F107" s="237" t="str">
        <f t="shared" si="1"/>
        <v>-</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0</v>
      </c>
      <c r="E109" s="326">
        <v>0</v>
      </c>
      <c r="F109" s="237" t="str">
        <f t="shared" si="1"/>
        <v>-</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0</v>
      </c>
      <c r="E111" s="326">
        <v>0</v>
      </c>
      <c r="F111" s="237" t="str">
        <f t="shared" si="1"/>
        <v>-</v>
      </c>
    </row>
    <row r="112" spans="1:6" customFormat="1" ht="12.75" customHeight="1" x14ac:dyDescent="0.2">
      <c r="A112" s="236" t="s">
        <v>270</v>
      </c>
      <c r="B112" s="197" t="s">
        <v>271</v>
      </c>
      <c r="C112" s="113" t="s">
        <v>270</v>
      </c>
      <c r="D112" s="325">
        <f>SUM(D113:D119)</f>
        <v>0</v>
      </c>
      <c r="E112" s="325">
        <f>SUM(E113:E119)</f>
        <v>0</v>
      </c>
      <c r="F112" s="237" t="str">
        <f t="shared" si="1"/>
        <v>-</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0</v>
      </c>
      <c r="E114" s="326">
        <v>0</v>
      </c>
      <c r="F114" s="237" t="str">
        <f t="shared" si="1"/>
        <v>-</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0</v>
      </c>
      <c r="E117" s="326">
        <v>0</v>
      </c>
      <c r="F117" s="237" t="str">
        <f t="shared" si="1"/>
        <v>-</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0</v>
      </c>
      <c r="E120" s="325">
        <f>SUM(E121:E123)</f>
        <v>0</v>
      </c>
      <c r="F120" s="237" t="str">
        <f t="shared" si="1"/>
        <v>-</v>
      </c>
    </row>
    <row r="121" spans="1:6" customFormat="1" ht="12.75" customHeight="1" x14ac:dyDescent="0.2">
      <c r="A121" s="236" t="s">
        <v>288</v>
      </c>
      <c r="B121" s="197" t="s">
        <v>289</v>
      </c>
      <c r="C121" s="113" t="s">
        <v>288</v>
      </c>
      <c r="D121" s="326">
        <v>0</v>
      </c>
      <c r="E121" s="326">
        <v>0</v>
      </c>
      <c r="F121" s="237" t="str">
        <f t="shared" si="1"/>
        <v>-</v>
      </c>
    </row>
    <row r="122" spans="1:6" customFormat="1" ht="12.75" customHeight="1" x14ac:dyDescent="0.2">
      <c r="A122" s="236" t="s">
        <v>290</v>
      </c>
      <c r="B122" s="197" t="s">
        <v>291</v>
      </c>
      <c r="C122" s="113" t="s">
        <v>290</v>
      </c>
      <c r="D122" s="326">
        <v>0</v>
      </c>
      <c r="E122" s="326">
        <v>0</v>
      </c>
      <c r="F122" s="237" t="str">
        <f t="shared" si="1"/>
        <v>-</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9044.7099999999991</v>
      </c>
      <c r="E124" s="325">
        <f>E125+E128</f>
        <v>7240.33</v>
      </c>
      <c r="F124" s="237">
        <f t="shared" si="1"/>
        <v>80.05043832251117</v>
      </c>
    </row>
    <row r="125" spans="1:6" customFormat="1" ht="12.75" customHeight="1" x14ac:dyDescent="0.2">
      <c r="A125" s="236" t="s">
        <v>296</v>
      </c>
      <c r="B125" s="243" t="s">
        <v>297</v>
      </c>
      <c r="C125" s="113" t="s">
        <v>296</v>
      </c>
      <c r="D125" s="325">
        <f>SUM(D126:D127)</f>
        <v>9044.7099999999991</v>
      </c>
      <c r="E125" s="325">
        <f>SUM(E126:E127)</f>
        <v>7240.33</v>
      </c>
      <c r="F125" s="237">
        <f t="shared" si="1"/>
        <v>80.05043832251117</v>
      </c>
    </row>
    <row r="126" spans="1:6" customFormat="1" ht="12.75" customHeight="1" x14ac:dyDescent="0.2">
      <c r="A126" s="236" t="s">
        <v>298</v>
      </c>
      <c r="B126" s="243" t="s">
        <v>299</v>
      </c>
      <c r="C126" s="113" t="s">
        <v>298</v>
      </c>
      <c r="D126" s="326">
        <v>0</v>
      </c>
      <c r="E126" s="326">
        <v>0</v>
      </c>
      <c r="F126" s="237" t="str">
        <f t="shared" si="1"/>
        <v>-</v>
      </c>
    </row>
    <row r="127" spans="1:6" customFormat="1" ht="12.75" customHeight="1" x14ac:dyDescent="0.2">
      <c r="A127" s="236" t="s">
        <v>300</v>
      </c>
      <c r="B127" s="243" t="s">
        <v>301</v>
      </c>
      <c r="C127" s="113" t="s">
        <v>300</v>
      </c>
      <c r="D127" s="326">
        <v>9044.7099999999991</v>
      </c>
      <c r="E127" s="326">
        <v>7240.33</v>
      </c>
      <c r="F127" s="237">
        <f t="shared" si="1"/>
        <v>80.05043832251117</v>
      </c>
    </row>
    <row r="128" spans="1:6" customFormat="1" ht="24" customHeight="1" x14ac:dyDescent="0.2">
      <c r="A128" s="236" t="s">
        <v>302</v>
      </c>
      <c r="B128" s="244" t="s">
        <v>303</v>
      </c>
      <c r="C128" s="113" t="s">
        <v>302</v>
      </c>
      <c r="D128" s="325">
        <f>SUM(D129:D132)</f>
        <v>0</v>
      </c>
      <c r="E128" s="325">
        <f>SUM(E129:E132)</f>
        <v>0</v>
      </c>
      <c r="F128" s="237" t="str">
        <f t="shared" si="1"/>
        <v>-</v>
      </c>
    </row>
    <row r="129" spans="1:6" customFormat="1" ht="12.75" customHeight="1" x14ac:dyDescent="0.2">
      <c r="A129" s="236" t="s">
        <v>304</v>
      </c>
      <c r="B129" s="243" t="s">
        <v>305</v>
      </c>
      <c r="C129" s="113" t="s">
        <v>304</v>
      </c>
      <c r="D129" s="326">
        <v>0</v>
      </c>
      <c r="E129" s="326">
        <v>0</v>
      </c>
      <c r="F129" s="237" t="str">
        <f t="shared" si="1"/>
        <v>-</v>
      </c>
    </row>
    <row r="130" spans="1:6" customFormat="1" ht="12.75" customHeight="1" x14ac:dyDescent="0.2">
      <c r="A130" s="236" t="s">
        <v>306</v>
      </c>
      <c r="B130" s="242" t="s">
        <v>307</v>
      </c>
      <c r="C130" s="113" t="s">
        <v>306</v>
      </c>
      <c r="D130" s="326">
        <v>0</v>
      </c>
      <c r="E130" s="326">
        <v>0</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127072.02</v>
      </c>
      <c r="E133" s="325">
        <f>E134+E138</f>
        <v>160385.63</v>
      </c>
      <c r="F133" s="237">
        <f t="shared" si="1"/>
        <v>126.21632205106994</v>
      </c>
    </row>
    <row r="134" spans="1:6" customFormat="1" ht="24" customHeight="1" x14ac:dyDescent="0.2">
      <c r="A134" s="236" t="s">
        <v>314</v>
      </c>
      <c r="B134" s="242" t="s">
        <v>315</v>
      </c>
      <c r="C134" s="113" t="s">
        <v>314</v>
      </c>
      <c r="D134" s="325">
        <f>SUM(D135:D137)</f>
        <v>127072.02</v>
      </c>
      <c r="E134" s="325">
        <f>SUM(E135:E137)</f>
        <v>160385.63</v>
      </c>
      <c r="F134" s="237">
        <f t="shared" ref="F134:F197" si="2">IF(D134&lt;&gt;0,IF(E134/D134&gt;=100,"&gt;&gt;100",E134/D134*100),"-")</f>
        <v>126.21632205106994</v>
      </c>
    </row>
    <row r="135" spans="1:6" customFormat="1" ht="12.75" customHeight="1" x14ac:dyDescent="0.2">
      <c r="A135" s="236" t="s">
        <v>316</v>
      </c>
      <c r="B135" s="197" t="s">
        <v>317</v>
      </c>
      <c r="C135" s="113" t="s">
        <v>316</v>
      </c>
      <c r="D135" s="326">
        <v>127072.02</v>
      </c>
      <c r="E135" s="326">
        <v>160385.63</v>
      </c>
      <c r="F135" s="237">
        <f t="shared" si="2"/>
        <v>126.21632205106994</v>
      </c>
    </row>
    <row r="136" spans="1:6" customFormat="1" ht="24" customHeight="1" x14ac:dyDescent="0.2">
      <c r="A136" s="236" t="s">
        <v>318</v>
      </c>
      <c r="B136" s="242" t="s">
        <v>319</v>
      </c>
      <c r="C136" s="113" t="s">
        <v>318</v>
      </c>
      <c r="D136" s="326">
        <v>0</v>
      </c>
      <c r="E136" s="326">
        <v>0</v>
      </c>
      <c r="F136" s="237" t="str">
        <f t="shared" si="2"/>
        <v>-</v>
      </c>
    </row>
    <row r="137" spans="1:6" customFormat="1" ht="24" customHeight="1" x14ac:dyDescent="0.2">
      <c r="A137" s="236" t="s">
        <v>320</v>
      </c>
      <c r="B137" s="197" t="s">
        <v>321</v>
      </c>
      <c r="C137" s="113" t="s">
        <v>320</v>
      </c>
      <c r="D137" s="326">
        <v>0</v>
      </c>
      <c r="E137" s="326">
        <v>0</v>
      </c>
      <c r="F137" s="237" t="str">
        <f t="shared" si="2"/>
        <v>-</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0</v>
      </c>
      <c r="E139" s="325">
        <f>E140+E150</f>
        <v>0</v>
      </c>
      <c r="F139" s="237" t="str">
        <f t="shared" si="2"/>
        <v>-</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0</v>
      </c>
      <c r="E150" s="326">
        <v>0</v>
      </c>
      <c r="F150" s="237" t="str">
        <f t="shared" si="2"/>
        <v>-</v>
      </c>
    </row>
    <row r="151" spans="1:6" customFormat="1" ht="12.75" customHeight="1" x14ac:dyDescent="0.2">
      <c r="A151" s="236" t="s">
        <v>56</v>
      </c>
      <c r="B151" s="197" t="s">
        <v>348</v>
      </c>
      <c r="C151" s="113" t="s">
        <v>56</v>
      </c>
      <c r="D151" s="325">
        <f>D152+D163+D196+D215+D224+D252+D263</f>
        <v>143241.41</v>
      </c>
      <c r="E151" s="325">
        <f>E152+E163+E196+E215+E224+E252+E263</f>
        <v>173384.41000000003</v>
      </c>
      <c r="F151" s="237">
        <f t="shared" si="2"/>
        <v>121.04349573213501</v>
      </c>
    </row>
    <row r="152" spans="1:6" customFormat="1" ht="12.75" customHeight="1" x14ac:dyDescent="0.2">
      <c r="A152" s="236" t="s">
        <v>349</v>
      </c>
      <c r="B152" s="197" t="s">
        <v>350</v>
      </c>
      <c r="C152" s="113" t="s">
        <v>349</v>
      </c>
      <c r="D152" s="325">
        <f>D153+D158+D159</f>
        <v>85138.63</v>
      </c>
      <c r="E152" s="325">
        <f>E153+E158+E159</f>
        <v>116020.11000000002</v>
      </c>
      <c r="F152" s="237">
        <f t="shared" si="2"/>
        <v>136.27199545024394</v>
      </c>
    </row>
    <row r="153" spans="1:6" customFormat="1" ht="12.75" customHeight="1" x14ac:dyDescent="0.2">
      <c r="A153" s="236" t="s">
        <v>351</v>
      </c>
      <c r="B153" s="197" t="s">
        <v>352</v>
      </c>
      <c r="C153" s="113" t="s">
        <v>351</v>
      </c>
      <c r="D153" s="325">
        <f>SUM(D154:D157)</f>
        <v>67458.490000000005</v>
      </c>
      <c r="E153" s="325">
        <f>SUM(E154:E157)</f>
        <v>91170.02</v>
      </c>
      <c r="F153" s="237">
        <f t="shared" si="2"/>
        <v>135.14980842292795</v>
      </c>
    </row>
    <row r="154" spans="1:6" customFormat="1" ht="12.75" customHeight="1" x14ac:dyDescent="0.2">
      <c r="A154" s="236" t="s">
        <v>353</v>
      </c>
      <c r="B154" s="197" t="s">
        <v>354</v>
      </c>
      <c r="C154" s="113" t="s">
        <v>353</v>
      </c>
      <c r="D154" s="326">
        <v>67458.490000000005</v>
      </c>
      <c r="E154" s="326">
        <v>90999.02</v>
      </c>
      <c r="F154" s="237">
        <f t="shared" si="2"/>
        <v>134.89631920311291</v>
      </c>
    </row>
    <row r="155" spans="1:6" customFormat="1" ht="12.75" customHeight="1" x14ac:dyDescent="0.2">
      <c r="A155" s="236" t="s">
        <v>355</v>
      </c>
      <c r="B155" s="197" t="s">
        <v>356</v>
      </c>
      <c r="C155" s="113" t="s">
        <v>355</v>
      </c>
      <c r="D155" s="326">
        <v>0</v>
      </c>
      <c r="E155" s="326">
        <v>171</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6900.1</v>
      </c>
      <c r="E158" s="326">
        <v>9859.6299999999992</v>
      </c>
      <c r="F158" s="237">
        <f t="shared" si="2"/>
        <v>142.89111752003592</v>
      </c>
    </row>
    <row r="159" spans="1:6" customFormat="1" ht="12.75" customHeight="1" x14ac:dyDescent="0.2">
      <c r="A159" s="236" t="s">
        <v>363</v>
      </c>
      <c r="B159" s="197" t="s">
        <v>364</v>
      </c>
      <c r="C159" s="113" t="s">
        <v>363</v>
      </c>
      <c r="D159" s="325">
        <f>SUM(D160:D162)</f>
        <v>10780.04</v>
      </c>
      <c r="E159" s="325">
        <f>SUM(E160:E162)</f>
        <v>14990.46</v>
      </c>
      <c r="F159" s="237">
        <f t="shared" si="2"/>
        <v>139.05755451742291</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10780.04</v>
      </c>
      <c r="E161" s="326">
        <v>14990.46</v>
      </c>
      <c r="F161" s="237">
        <f t="shared" si="2"/>
        <v>139.05755451742291</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58102.78</v>
      </c>
      <c r="E163" s="325">
        <f>E164+E169+E177+E187+E188</f>
        <v>57364.3</v>
      </c>
      <c r="F163" s="237">
        <f t="shared" si="2"/>
        <v>98.729010901027465</v>
      </c>
    </row>
    <row r="164" spans="1:6" customFormat="1" ht="12.75" customHeight="1" x14ac:dyDescent="0.2">
      <c r="A164" s="236" t="s">
        <v>372</v>
      </c>
      <c r="B164" s="197" t="s">
        <v>373</v>
      </c>
      <c r="C164" s="113" t="s">
        <v>372</v>
      </c>
      <c r="D164" s="325">
        <f>SUM(D165:D168)</f>
        <v>1541.7</v>
      </c>
      <c r="E164" s="325">
        <f>SUM(E165:E168)</f>
        <v>3095.6</v>
      </c>
      <c r="F164" s="237">
        <f t="shared" si="2"/>
        <v>200.79133424142182</v>
      </c>
    </row>
    <row r="165" spans="1:6" customFormat="1" ht="12.75" customHeight="1" x14ac:dyDescent="0.2">
      <c r="A165" s="236" t="s">
        <v>374</v>
      </c>
      <c r="B165" s="197" t="s">
        <v>375</v>
      </c>
      <c r="C165" s="113" t="s">
        <v>374</v>
      </c>
      <c r="D165" s="326">
        <v>128.80000000000001</v>
      </c>
      <c r="E165" s="326">
        <v>143</v>
      </c>
      <c r="F165" s="237">
        <f t="shared" si="2"/>
        <v>111.02484472049687</v>
      </c>
    </row>
    <row r="166" spans="1:6" customFormat="1" ht="12.75" customHeight="1" x14ac:dyDescent="0.2">
      <c r="A166" s="236" t="s">
        <v>376</v>
      </c>
      <c r="B166" s="197" t="s">
        <v>377</v>
      </c>
      <c r="C166" s="113" t="s">
        <v>376</v>
      </c>
      <c r="D166" s="326">
        <v>1054.9000000000001</v>
      </c>
      <c r="E166" s="326">
        <v>2666.6</v>
      </c>
      <c r="F166" s="237">
        <f t="shared" si="2"/>
        <v>252.78225424210822</v>
      </c>
    </row>
    <row r="167" spans="1:6" customFormat="1" ht="12.75" customHeight="1" x14ac:dyDescent="0.2">
      <c r="A167" s="236" t="s">
        <v>378</v>
      </c>
      <c r="B167" s="197" t="s">
        <v>379</v>
      </c>
      <c r="C167" s="113" t="s">
        <v>378</v>
      </c>
      <c r="D167" s="326">
        <v>358</v>
      </c>
      <c r="E167" s="326">
        <v>286</v>
      </c>
      <c r="F167" s="237">
        <f t="shared" si="2"/>
        <v>79.888268156424573</v>
      </c>
    </row>
    <row r="168" spans="1:6" customFormat="1" ht="12.75" customHeight="1" x14ac:dyDescent="0.2">
      <c r="A168" s="236" t="s">
        <v>380</v>
      </c>
      <c r="B168" s="197" t="s">
        <v>381</v>
      </c>
      <c r="C168" s="113" t="s">
        <v>380</v>
      </c>
      <c r="D168" s="326">
        <v>0</v>
      </c>
      <c r="E168" s="326">
        <v>0</v>
      </c>
      <c r="F168" s="237" t="str">
        <f t="shared" si="2"/>
        <v>-</v>
      </c>
    </row>
    <row r="169" spans="1:6" customFormat="1" ht="12.75" customHeight="1" x14ac:dyDescent="0.2">
      <c r="A169" s="236" t="s">
        <v>382</v>
      </c>
      <c r="B169" s="197" t="s">
        <v>383</v>
      </c>
      <c r="C169" s="113" t="s">
        <v>382</v>
      </c>
      <c r="D169" s="325">
        <f>SUM(D170:D176)</f>
        <v>12889.07</v>
      </c>
      <c r="E169" s="325">
        <f>SUM(E170:E176)</f>
        <v>13144.57</v>
      </c>
      <c r="F169" s="237">
        <f t="shared" si="2"/>
        <v>101.98229973147792</v>
      </c>
    </row>
    <row r="170" spans="1:6" customFormat="1" ht="12.75" customHeight="1" x14ac:dyDescent="0.2">
      <c r="A170" s="236" t="s">
        <v>384</v>
      </c>
      <c r="B170" s="197" t="s">
        <v>385</v>
      </c>
      <c r="C170" s="113" t="s">
        <v>384</v>
      </c>
      <c r="D170" s="326">
        <v>2129.15</v>
      </c>
      <c r="E170" s="326">
        <v>1824.72</v>
      </c>
      <c r="F170" s="237">
        <f t="shared" si="2"/>
        <v>85.70180588497756</v>
      </c>
    </row>
    <row r="171" spans="1:6" customFormat="1" ht="12.75" customHeight="1" x14ac:dyDescent="0.2">
      <c r="A171" s="236" t="s">
        <v>386</v>
      </c>
      <c r="B171" s="197" t="s">
        <v>387</v>
      </c>
      <c r="C171" s="113" t="s">
        <v>386</v>
      </c>
      <c r="D171" s="326">
        <v>0</v>
      </c>
      <c r="E171" s="326">
        <v>0</v>
      </c>
      <c r="F171" s="237" t="str">
        <f t="shared" si="2"/>
        <v>-</v>
      </c>
    </row>
    <row r="172" spans="1:6" customFormat="1" ht="12.75" customHeight="1" x14ac:dyDescent="0.2">
      <c r="A172" s="236" t="s">
        <v>388</v>
      </c>
      <c r="B172" s="197" t="s">
        <v>389</v>
      </c>
      <c r="C172" s="113" t="s">
        <v>388</v>
      </c>
      <c r="D172" s="326">
        <v>10099.51</v>
      </c>
      <c r="E172" s="326">
        <v>10433.69</v>
      </c>
      <c r="F172" s="237">
        <f t="shared" si="2"/>
        <v>103.30887340078876</v>
      </c>
    </row>
    <row r="173" spans="1:6" customFormat="1" ht="12.75" customHeight="1" x14ac:dyDescent="0.2">
      <c r="A173" s="236" t="s">
        <v>390</v>
      </c>
      <c r="B173" s="197" t="s">
        <v>391</v>
      </c>
      <c r="C173" s="113" t="s">
        <v>390</v>
      </c>
      <c r="D173" s="326">
        <v>527.92999999999995</v>
      </c>
      <c r="E173" s="326">
        <v>633.78</v>
      </c>
      <c r="F173" s="237">
        <f t="shared" si="2"/>
        <v>120.05000662966683</v>
      </c>
    </row>
    <row r="174" spans="1:6" customFormat="1" ht="12.75" customHeight="1" x14ac:dyDescent="0.2">
      <c r="A174" s="236" t="s">
        <v>392</v>
      </c>
      <c r="B174" s="197" t="s">
        <v>393</v>
      </c>
      <c r="C174" s="113" t="s">
        <v>392</v>
      </c>
      <c r="D174" s="326">
        <v>132.47999999999999</v>
      </c>
      <c r="E174" s="326">
        <v>252.38</v>
      </c>
      <c r="F174" s="237">
        <f t="shared" si="2"/>
        <v>190.50422705314011</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0</v>
      </c>
      <c r="E176" s="326">
        <v>0</v>
      </c>
      <c r="F176" s="237" t="str">
        <f t="shared" si="2"/>
        <v>-</v>
      </c>
    </row>
    <row r="177" spans="1:6" customFormat="1" ht="12.75" customHeight="1" x14ac:dyDescent="0.2">
      <c r="A177" s="236" t="s">
        <v>398</v>
      </c>
      <c r="B177" s="197" t="s">
        <v>399</v>
      </c>
      <c r="C177" s="113" t="s">
        <v>398</v>
      </c>
      <c r="D177" s="325">
        <f>SUM(D178:D186)</f>
        <v>26799.27</v>
      </c>
      <c r="E177" s="325">
        <f>SUM(E178:E186)</f>
        <v>22585.89</v>
      </c>
      <c r="F177" s="237">
        <f t="shared" si="2"/>
        <v>84.278004587438389</v>
      </c>
    </row>
    <row r="178" spans="1:6" customFormat="1" ht="12.75" customHeight="1" x14ac:dyDescent="0.2">
      <c r="A178" s="236" t="s">
        <v>400</v>
      </c>
      <c r="B178" s="197" t="s">
        <v>401</v>
      </c>
      <c r="C178" s="113" t="s">
        <v>400</v>
      </c>
      <c r="D178" s="326">
        <v>2753.53</v>
      </c>
      <c r="E178" s="326">
        <v>2090.62</v>
      </c>
      <c r="F178" s="237">
        <f t="shared" si="2"/>
        <v>75.925085254200965</v>
      </c>
    </row>
    <row r="179" spans="1:6" customFormat="1" ht="12.75" customHeight="1" x14ac:dyDescent="0.2">
      <c r="A179" s="236" t="s">
        <v>402</v>
      </c>
      <c r="B179" s="197" t="s">
        <v>403</v>
      </c>
      <c r="C179" s="113" t="s">
        <v>402</v>
      </c>
      <c r="D179" s="326">
        <v>414.59</v>
      </c>
      <c r="E179" s="326">
        <v>487.09</v>
      </c>
      <c r="F179" s="237">
        <f t="shared" si="2"/>
        <v>117.4871559854314</v>
      </c>
    </row>
    <row r="180" spans="1:6" customFormat="1" ht="12.75" customHeight="1" x14ac:dyDescent="0.2">
      <c r="A180" s="236" t="s">
        <v>404</v>
      </c>
      <c r="B180" s="197" t="s">
        <v>405</v>
      </c>
      <c r="C180" s="113" t="s">
        <v>404</v>
      </c>
      <c r="D180" s="326">
        <v>1690.86</v>
      </c>
      <c r="E180" s="326">
        <v>1912.41</v>
      </c>
      <c r="F180" s="237">
        <f t="shared" si="2"/>
        <v>113.10279975870267</v>
      </c>
    </row>
    <row r="181" spans="1:6" customFormat="1" ht="12.75" customHeight="1" x14ac:dyDescent="0.2">
      <c r="A181" s="236" t="s">
        <v>406</v>
      </c>
      <c r="B181" s="197" t="s">
        <v>407</v>
      </c>
      <c r="C181" s="113" t="s">
        <v>406</v>
      </c>
      <c r="D181" s="326">
        <v>1324.22</v>
      </c>
      <c r="E181" s="326">
        <v>1709.08</v>
      </c>
      <c r="F181" s="237">
        <f t="shared" si="2"/>
        <v>129.06314660705925</v>
      </c>
    </row>
    <row r="182" spans="1:6" customFormat="1" ht="12.75" customHeight="1" x14ac:dyDescent="0.2">
      <c r="A182" s="236" t="s">
        <v>408</v>
      </c>
      <c r="B182" s="197" t="s">
        <v>409</v>
      </c>
      <c r="C182" s="113" t="s">
        <v>408</v>
      </c>
      <c r="D182" s="326">
        <v>0</v>
      </c>
      <c r="E182" s="326">
        <v>0</v>
      </c>
      <c r="F182" s="237" t="str">
        <f t="shared" si="2"/>
        <v>-</v>
      </c>
    </row>
    <row r="183" spans="1:6" customFormat="1" ht="12.75" customHeight="1" x14ac:dyDescent="0.2">
      <c r="A183" s="236" t="s">
        <v>410</v>
      </c>
      <c r="B183" s="197" t="s">
        <v>411</v>
      </c>
      <c r="C183" s="113" t="s">
        <v>410</v>
      </c>
      <c r="D183" s="326">
        <v>0</v>
      </c>
      <c r="E183" s="326">
        <v>0</v>
      </c>
      <c r="F183" s="237" t="str">
        <f t="shared" si="2"/>
        <v>-</v>
      </c>
    </row>
    <row r="184" spans="1:6" customFormat="1" ht="12.75" customHeight="1" x14ac:dyDescent="0.2">
      <c r="A184" s="236" t="s">
        <v>412</v>
      </c>
      <c r="B184" s="197" t="s">
        <v>413</v>
      </c>
      <c r="C184" s="113" t="s">
        <v>412</v>
      </c>
      <c r="D184" s="326">
        <v>17617.23</v>
      </c>
      <c r="E184" s="326">
        <v>11416.87</v>
      </c>
      <c r="F184" s="237">
        <f t="shared" si="2"/>
        <v>64.805136789381763</v>
      </c>
    </row>
    <row r="185" spans="1:6" customFormat="1" ht="12.75" customHeight="1" x14ac:dyDescent="0.2">
      <c r="A185" s="236" t="s">
        <v>414</v>
      </c>
      <c r="B185" s="197" t="s">
        <v>415</v>
      </c>
      <c r="C185" s="113" t="s">
        <v>414</v>
      </c>
      <c r="D185" s="326">
        <v>539.46</v>
      </c>
      <c r="E185" s="326">
        <v>824.15</v>
      </c>
      <c r="F185" s="237">
        <f t="shared" si="2"/>
        <v>152.77314351388424</v>
      </c>
    </row>
    <row r="186" spans="1:6" customFormat="1" ht="12.75" customHeight="1" x14ac:dyDescent="0.2">
      <c r="A186" s="236" t="s">
        <v>416</v>
      </c>
      <c r="B186" s="197" t="s">
        <v>417</v>
      </c>
      <c r="C186" s="113" t="s">
        <v>416</v>
      </c>
      <c r="D186" s="326">
        <v>2459.38</v>
      </c>
      <c r="E186" s="326">
        <v>4145.67</v>
      </c>
      <c r="F186" s="237">
        <f t="shared" si="2"/>
        <v>168.56565475851636</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16872.739999999998</v>
      </c>
      <c r="E188" s="325">
        <f>SUM(E189:E195)</f>
        <v>18538.240000000002</v>
      </c>
      <c r="F188" s="237">
        <f t="shared" si="2"/>
        <v>109.87095160596326</v>
      </c>
    </row>
    <row r="189" spans="1:6" customFormat="1" ht="12.75" customHeight="1" x14ac:dyDescent="0.2">
      <c r="A189" s="236" t="s">
        <v>422</v>
      </c>
      <c r="B189" s="242" t="s">
        <v>423</v>
      </c>
      <c r="C189" s="113" t="s">
        <v>422</v>
      </c>
      <c r="D189" s="326">
        <v>4292.49</v>
      </c>
      <c r="E189" s="326">
        <v>3269.4</v>
      </c>
      <c r="F189" s="237">
        <f t="shared" si="2"/>
        <v>76.165582214518849</v>
      </c>
    </row>
    <row r="190" spans="1:6" customFormat="1" ht="12.75" customHeight="1" x14ac:dyDescent="0.2">
      <c r="A190" s="236" t="s">
        <v>424</v>
      </c>
      <c r="B190" s="197" t="s">
        <v>425</v>
      </c>
      <c r="C190" s="113" t="s">
        <v>424</v>
      </c>
      <c r="D190" s="326">
        <v>3737.56</v>
      </c>
      <c r="E190" s="326">
        <v>3141.9</v>
      </c>
      <c r="F190" s="237">
        <f t="shared" si="2"/>
        <v>84.062864542642799</v>
      </c>
    </row>
    <row r="191" spans="1:6" customFormat="1" ht="12.75" customHeight="1" x14ac:dyDescent="0.2">
      <c r="A191" s="236" t="s">
        <v>426</v>
      </c>
      <c r="B191" s="197" t="s">
        <v>427</v>
      </c>
      <c r="C191" s="113" t="s">
        <v>426</v>
      </c>
      <c r="D191" s="326">
        <v>86.94</v>
      </c>
      <c r="E191" s="326">
        <v>288.33999999999997</v>
      </c>
      <c r="F191" s="237">
        <f t="shared" si="2"/>
        <v>331.65401426270989</v>
      </c>
    </row>
    <row r="192" spans="1:6" customFormat="1" ht="12.75" customHeight="1" x14ac:dyDescent="0.2">
      <c r="A192" s="236" t="s">
        <v>428</v>
      </c>
      <c r="B192" s="197" t="s">
        <v>429</v>
      </c>
      <c r="C192" s="113" t="s">
        <v>428</v>
      </c>
      <c r="D192" s="326">
        <v>228.41</v>
      </c>
      <c r="E192" s="326">
        <v>60</v>
      </c>
      <c r="F192" s="237">
        <f t="shared" si="2"/>
        <v>26.268552164966508</v>
      </c>
    </row>
    <row r="193" spans="1:6" customFormat="1" ht="12.75" customHeight="1" x14ac:dyDescent="0.2">
      <c r="A193" s="236" t="s">
        <v>430</v>
      </c>
      <c r="B193" s="197" t="s">
        <v>431</v>
      </c>
      <c r="C193" s="113" t="s">
        <v>430</v>
      </c>
      <c r="D193" s="326">
        <v>0</v>
      </c>
      <c r="E193" s="326">
        <v>0</v>
      </c>
      <c r="F193" s="237" t="str">
        <f t="shared" si="2"/>
        <v>-</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8527.34</v>
      </c>
      <c r="E195" s="326">
        <v>11778.6</v>
      </c>
      <c r="F195" s="237">
        <f t="shared" si="2"/>
        <v>138.12748172349174</v>
      </c>
    </row>
    <row r="196" spans="1:6" customFormat="1" ht="12.75" customHeight="1" x14ac:dyDescent="0.2">
      <c r="A196" s="236" t="s">
        <v>436</v>
      </c>
      <c r="B196" s="242" t="s">
        <v>437</v>
      </c>
      <c r="C196" s="113" t="s">
        <v>436</v>
      </c>
      <c r="D196" s="325">
        <f>D197+D202+D210</f>
        <v>0</v>
      </c>
      <c r="E196" s="325">
        <f>E197+E202+E210</f>
        <v>0</v>
      </c>
      <c r="F196" s="237" t="str">
        <f t="shared" si="2"/>
        <v>-</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0</v>
      </c>
      <c r="E202" s="325">
        <f>SUM(E203:E209)</f>
        <v>0</v>
      </c>
      <c r="F202" s="237" t="str">
        <f t="shared" si="3"/>
        <v>-</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0</v>
      </c>
      <c r="E204" s="326">
        <v>0</v>
      </c>
      <c r="F204" s="237" t="str">
        <f t="shared" si="3"/>
        <v>-</v>
      </c>
    </row>
    <row r="205" spans="1:6" customFormat="1" ht="24" customHeight="1" x14ac:dyDescent="0.2">
      <c r="A205" s="236" t="s">
        <v>454</v>
      </c>
      <c r="B205" s="242" t="s">
        <v>455</v>
      </c>
      <c r="C205" s="113" t="s">
        <v>454</v>
      </c>
      <c r="D205" s="326">
        <v>0</v>
      </c>
      <c r="E205" s="326">
        <v>0</v>
      </c>
      <c r="F205" s="237" t="str">
        <f t="shared" si="3"/>
        <v>-</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0</v>
      </c>
      <c r="E207" s="326">
        <v>0</v>
      </c>
      <c r="F207" s="237" t="str">
        <f t="shared" si="3"/>
        <v>-</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0</v>
      </c>
      <c r="E210" s="325">
        <f>SUM(E211:E214)</f>
        <v>0</v>
      </c>
      <c r="F210" s="237" t="str">
        <f t="shared" si="3"/>
        <v>-</v>
      </c>
    </row>
    <row r="211" spans="1:6" customFormat="1" ht="12.75" customHeight="1" x14ac:dyDescent="0.2">
      <c r="A211" s="236" t="s">
        <v>466</v>
      </c>
      <c r="B211" s="242" t="s">
        <v>467</v>
      </c>
      <c r="C211" s="113" t="s">
        <v>466</v>
      </c>
      <c r="D211" s="326">
        <v>0</v>
      </c>
      <c r="E211" s="326">
        <v>0</v>
      </c>
      <c r="F211" s="237" t="str">
        <f t="shared" si="3"/>
        <v>-</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0</v>
      </c>
      <c r="E213" s="326">
        <v>0</v>
      </c>
      <c r="F213" s="237" t="str">
        <f t="shared" si="3"/>
        <v>-</v>
      </c>
    </row>
    <row r="214" spans="1:6" customFormat="1" ht="12.75" customHeight="1" x14ac:dyDescent="0.2">
      <c r="A214" s="236" t="s">
        <v>472</v>
      </c>
      <c r="B214" s="197" t="s">
        <v>473</v>
      </c>
      <c r="C214" s="113" t="s">
        <v>472</v>
      </c>
      <c r="D214" s="326">
        <v>0</v>
      </c>
      <c r="E214" s="326">
        <v>0</v>
      </c>
      <c r="F214" s="237" t="str">
        <f t="shared" si="3"/>
        <v>-</v>
      </c>
    </row>
    <row r="215" spans="1:6" customFormat="1" ht="12.75" customHeight="1" x14ac:dyDescent="0.2">
      <c r="A215" s="236" t="s">
        <v>474</v>
      </c>
      <c r="B215" s="197" t="s">
        <v>475</v>
      </c>
      <c r="C215" s="113" t="s">
        <v>474</v>
      </c>
      <c r="D215" s="325">
        <f>D216+D219+D223</f>
        <v>0</v>
      </c>
      <c r="E215" s="325">
        <f>E216+E219+E223</f>
        <v>0</v>
      </c>
      <c r="F215" s="237" t="str">
        <f t="shared" si="3"/>
        <v>-</v>
      </c>
    </row>
    <row r="216" spans="1:6" customFormat="1" ht="12.75" customHeight="1" x14ac:dyDescent="0.2">
      <c r="A216" s="236" t="s">
        <v>476</v>
      </c>
      <c r="B216" s="197" t="s">
        <v>477</v>
      </c>
      <c r="C216" s="113" t="s">
        <v>476</v>
      </c>
      <c r="D216" s="325">
        <f>SUM(D217:D218)</f>
        <v>0</v>
      </c>
      <c r="E216" s="325">
        <f>SUM(E217:E218)</f>
        <v>0</v>
      </c>
      <c r="F216" s="237" t="str">
        <f t="shared" si="3"/>
        <v>-</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0</v>
      </c>
      <c r="E218" s="326">
        <v>0</v>
      </c>
      <c r="F218" s="237" t="str">
        <f t="shared" si="3"/>
        <v>-</v>
      </c>
    </row>
    <row r="219" spans="1:6" customFormat="1" ht="24" customHeight="1" x14ac:dyDescent="0.2">
      <c r="A219" s="236" t="s">
        <v>482</v>
      </c>
      <c r="B219" s="197" t="s">
        <v>483</v>
      </c>
      <c r="C219" s="113" t="s">
        <v>482</v>
      </c>
      <c r="D219" s="325">
        <f>SUM(D220:D222)</f>
        <v>0</v>
      </c>
      <c r="E219" s="325">
        <f>SUM(E220:E222)</f>
        <v>0</v>
      </c>
      <c r="F219" s="237" t="str">
        <f t="shared" si="3"/>
        <v>-</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0</v>
      </c>
      <c r="E221" s="326">
        <v>0</v>
      </c>
      <c r="F221" s="237" t="str">
        <f t="shared" si="3"/>
        <v>-</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0</v>
      </c>
      <c r="E240" s="325">
        <f>SUM(E241:E243)</f>
        <v>0</v>
      </c>
      <c r="F240" s="237" t="str">
        <f t="shared" si="3"/>
        <v>-</v>
      </c>
    </row>
    <row r="241" spans="1:6" customFormat="1" ht="24" customHeight="1" x14ac:dyDescent="0.2">
      <c r="A241" s="236" t="s">
        <v>526</v>
      </c>
      <c r="B241" s="197" t="s">
        <v>527</v>
      </c>
      <c r="C241" s="113" t="s">
        <v>526</v>
      </c>
      <c r="D241" s="326">
        <v>0</v>
      </c>
      <c r="E241" s="326">
        <v>0</v>
      </c>
      <c r="F241" s="237" t="str">
        <f t="shared" si="3"/>
        <v>-</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0</v>
      </c>
      <c r="E252" s="325">
        <f>E253+E259</f>
        <v>0</v>
      </c>
      <c r="F252" s="237" t="str">
        <f t="shared" si="3"/>
        <v>-</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0</v>
      </c>
      <c r="E259" s="325">
        <f>SUM(E260:E262)</f>
        <v>0</v>
      </c>
      <c r="F259" s="237" t="str">
        <f t="shared" si="3"/>
        <v>-</v>
      </c>
    </row>
    <row r="260" spans="1:6" customFormat="1" ht="12.75" customHeight="1" x14ac:dyDescent="0.2">
      <c r="A260" s="236" t="s">
        <v>560</v>
      </c>
      <c r="B260" s="197" t="s">
        <v>561</v>
      </c>
      <c r="C260" s="113" t="s">
        <v>560</v>
      </c>
      <c r="D260" s="326">
        <v>0</v>
      </c>
      <c r="E260" s="326">
        <v>0</v>
      </c>
      <c r="F260" s="237" t="str">
        <f t="shared" si="3"/>
        <v>-</v>
      </c>
    </row>
    <row r="261" spans="1:6" customFormat="1" ht="12.75" customHeight="1" x14ac:dyDescent="0.2">
      <c r="A261" s="236" t="s">
        <v>562</v>
      </c>
      <c r="B261" s="197" t="s">
        <v>563</v>
      </c>
      <c r="C261" s="113" t="s">
        <v>562</v>
      </c>
      <c r="D261" s="326">
        <v>0</v>
      </c>
      <c r="E261" s="326">
        <v>0</v>
      </c>
      <c r="F261" s="237" t="str">
        <f t="shared" si="3"/>
        <v>-</v>
      </c>
    </row>
    <row r="262" spans="1:6" customFormat="1" ht="12.75" customHeight="1" x14ac:dyDescent="0.2">
      <c r="A262" s="236" t="s">
        <v>564</v>
      </c>
      <c r="B262" s="197" t="s">
        <v>565</v>
      </c>
      <c r="C262" s="113" t="s">
        <v>564</v>
      </c>
      <c r="D262" s="326">
        <v>0</v>
      </c>
      <c r="E262" s="326">
        <v>0</v>
      </c>
      <c r="F262" s="237" t="str">
        <f t="shared" ref="F262:F325" si="4">IF(D262&lt;&gt;0,IF(E262/D262&gt;=100,"&gt;&gt;100",E262/D262*100),"-")</f>
        <v>-</v>
      </c>
    </row>
    <row r="263" spans="1:6" customFormat="1" ht="12.75" customHeight="1" x14ac:dyDescent="0.2">
      <c r="A263" s="236" t="s">
        <v>566</v>
      </c>
      <c r="B263" s="197" t="s">
        <v>567</v>
      </c>
      <c r="C263" s="113" t="s">
        <v>566</v>
      </c>
      <c r="D263" s="325">
        <f>D264+D268+D273+D279</f>
        <v>0</v>
      </c>
      <c r="E263" s="325">
        <f>E264+E268+E273+E279</f>
        <v>0</v>
      </c>
      <c r="F263" s="237" t="str">
        <f t="shared" si="4"/>
        <v>-</v>
      </c>
    </row>
    <row r="264" spans="1:6" customFormat="1" ht="12.75" customHeight="1" x14ac:dyDescent="0.2">
      <c r="A264" s="236" t="s">
        <v>568</v>
      </c>
      <c r="B264" s="197" t="s">
        <v>569</v>
      </c>
      <c r="C264" s="113" t="s">
        <v>568</v>
      </c>
      <c r="D264" s="325">
        <f>SUM(D265:D267)</f>
        <v>0</v>
      </c>
      <c r="E264" s="325">
        <f>SUM(E265:E267)</f>
        <v>0</v>
      </c>
      <c r="F264" s="237" t="str">
        <f t="shared" si="4"/>
        <v>-</v>
      </c>
    </row>
    <row r="265" spans="1:6" customFormat="1" ht="12.75" customHeight="1" x14ac:dyDescent="0.2">
      <c r="A265" s="236" t="s">
        <v>570</v>
      </c>
      <c r="B265" s="197" t="s">
        <v>571</v>
      </c>
      <c r="C265" s="113" t="s">
        <v>570</v>
      </c>
      <c r="D265" s="326">
        <v>0</v>
      </c>
      <c r="E265" s="326">
        <v>0</v>
      </c>
      <c r="F265" s="237" t="str">
        <f t="shared" si="4"/>
        <v>-</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0</v>
      </c>
      <c r="E279" s="325">
        <f>SUM(E280:E284)</f>
        <v>0</v>
      </c>
      <c r="F279" s="237" t="str">
        <f t="shared" si="4"/>
        <v>-</v>
      </c>
    </row>
    <row r="280" spans="1:6" customFormat="1" ht="24" customHeight="1" x14ac:dyDescent="0.2">
      <c r="A280" s="236" t="s">
        <v>599</v>
      </c>
      <c r="B280" s="197" t="s">
        <v>600</v>
      </c>
      <c r="C280" s="113" t="s">
        <v>599</v>
      </c>
      <c r="D280" s="326">
        <v>0</v>
      </c>
      <c r="E280" s="326">
        <v>0</v>
      </c>
      <c r="F280" s="237" t="str">
        <f t="shared" si="4"/>
        <v>-</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143241.41</v>
      </c>
      <c r="E289" s="325">
        <f>E151-E287+E288</f>
        <v>173384.41000000003</v>
      </c>
      <c r="F289" s="237">
        <f t="shared" si="4"/>
        <v>121.04349573213501</v>
      </c>
    </row>
    <row r="290" spans="1:6" customFormat="1" ht="12.75" customHeight="1" x14ac:dyDescent="0.2">
      <c r="A290" s="236"/>
      <c r="B290" s="197" t="s">
        <v>619</v>
      </c>
      <c r="C290" s="113" t="s">
        <v>620</v>
      </c>
      <c r="D290" s="325">
        <f>IF(D6&gt;=D289,D6-D289,0)</f>
        <v>0</v>
      </c>
      <c r="E290" s="325">
        <f>IF(E6&gt;=E289,E6-E289,0)</f>
        <v>3291.5499999999593</v>
      </c>
      <c r="F290" s="237" t="str">
        <f t="shared" si="4"/>
        <v>-</v>
      </c>
    </row>
    <row r="291" spans="1:6" customFormat="1" ht="12.75" customHeight="1" x14ac:dyDescent="0.2">
      <c r="A291" s="236"/>
      <c r="B291" s="197" t="s">
        <v>621</v>
      </c>
      <c r="C291" s="113" t="s">
        <v>622</v>
      </c>
      <c r="D291" s="325">
        <f>IF(D289&gt;=D6,D289-D6,0)</f>
        <v>3143</v>
      </c>
      <c r="E291" s="325">
        <f>IF(E289&gt;=E6,E289-E6,0)</f>
        <v>0</v>
      </c>
      <c r="F291" s="237">
        <f t="shared" si="4"/>
        <v>0</v>
      </c>
    </row>
    <row r="292" spans="1:6" customFormat="1" ht="12.75" customHeight="1" x14ac:dyDescent="0.2">
      <c r="A292" s="236" t="s">
        <v>623</v>
      </c>
      <c r="B292" s="197" t="s">
        <v>624</v>
      </c>
      <c r="C292" s="113" t="s">
        <v>623</v>
      </c>
      <c r="D292" s="326">
        <v>7203.56</v>
      </c>
      <c r="E292" s="326">
        <v>1426.56</v>
      </c>
      <c r="F292" s="237">
        <f t="shared" si="4"/>
        <v>19.803541582217679</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10375.299999999999</v>
      </c>
      <c r="E294" s="326">
        <v>1182.1600000000001</v>
      </c>
      <c r="F294" s="237">
        <f t="shared" si="4"/>
        <v>11.393983788420577</v>
      </c>
    </row>
    <row r="295" spans="1:6" customFormat="1" ht="24" customHeight="1" x14ac:dyDescent="0.2">
      <c r="A295" s="236" t="s">
        <v>629</v>
      </c>
      <c r="B295" s="197" t="s">
        <v>630</v>
      </c>
      <c r="C295" s="113" t="s">
        <v>629</v>
      </c>
      <c r="D295" s="326">
        <v>10375.299999999999</v>
      </c>
      <c r="E295" s="326">
        <v>1182.1600000000001</v>
      </c>
      <c r="F295" s="237">
        <f t="shared" si="4"/>
        <v>11.393983788420577</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0</v>
      </c>
      <c r="E311" s="325">
        <f>E312+E317+E326+E331+E336+E339</f>
        <v>0</v>
      </c>
      <c r="F311" s="237" t="str">
        <f t="shared" si="5"/>
        <v>-</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0</v>
      </c>
      <c r="E326" s="325">
        <f>SUM(E327:E330)</f>
        <v>0</v>
      </c>
      <c r="F326" s="237" t="str">
        <f t="shared" si="5"/>
        <v>-</v>
      </c>
    </row>
    <row r="327" spans="1:6" customFormat="1" ht="12.75" customHeight="1" x14ac:dyDescent="0.2">
      <c r="A327" s="236" t="s">
        <v>692</v>
      </c>
      <c r="B327" s="197" t="s">
        <v>693</v>
      </c>
      <c r="C327" s="113" t="s">
        <v>692</v>
      </c>
      <c r="D327" s="326">
        <v>0</v>
      </c>
      <c r="E327" s="326">
        <v>0</v>
      </c>
      <c r="F327" s="237" t="str">
        <f t="shared" si="5"/>
        <v>-</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1998.66</v>
      </c>
      <c r="E350" s="325">
        <f>E351+E363+E396+E400+E402</f>
        <v>1232.6600000000001</v>
      </c>
      <c r="F350" s="237">
        <f t="shared" si="6"/>
        <v>61.674321795603063</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1998.66</v>
      </c>
      <c r="E363" s="325">
        <f>E364+E369+E378+E383+E388+E391</f>
        <v>1232.6600000000001</v>
      </c>
      <c r="F363" s="237">
        <f t="shared" si="7"/>
        <v>61.674321795603063</v>
      </c>
    </row>
    <row r="364" spans="1:6" customFormat="1" ht="12.75" customHeight="1" x14ac:dyDescent="0.2">
      <c r="A364" s="236" t="s">
        <v>758</v>
      </c>
      <c r="B364" s="197" t="s">
        <v>759</v>
      </c>
      <c r="C364" s="113" t="s">
        <v>758</v>
      </c>
      <c r="D364" s="325">
        <f>SUM(D365:D368)</f>
        <v>0</v>
      </c>
      <c r="E364" s="325">
        <f>SUM(E365:E368)</f>
        <v>0</v>
      </c>
      <c r="F364" s="237" t="str">
        <f t="shared" si="7"/>
        <v>-</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0</v>
      </c>
      <c r="E366" s="326">
        <v>0</v>
      </c>
      <c r="F366" s="237" t="str">
        <f t="shared" si="7"/>
        <v>-</v>
      </c>
    </row>
    <row r="367" spans="1:6" customFormat="1" ht="12.75" customHeight="1" x14ac:dyDescent="0.2">
      <c r="A367" s="236" t="s">
        <v>762</v>
      </c>
      <c r="B367" s="197" t="s">
        <v>669</v>
      </c>
      <c r="C367" s="113" t="s">
        <v>762</v>
      </c>
      <c r="D367" s="326">
        <v>0</v>
      </c>
      <c r="E367" s="326">
        <v>0</v>
      </c>
      <c r="F367" s="237" t="str">
        <f t="shared" si="7"/>
        <v>-</v>
      </c>
    </row>
    <row r="368" spans="1:6" customFormat="1" ht="12.75" customHeight="1" x14ac:dyDescent="0.2">
      <c r="A368" s="236" t="s">
        <v>763</v>
      </c>
      <c r="B368" s="197" t="s">
        <v>671</v>
      </c>
      <c r="C368" s="113" t="s">
        <v>763</v>
      </c>
      <c r="D368" s="326">
        <v>0</v>
      </c>
      <c r="E368" s="326">
        <v>0</v>
      </c>
      <c r="F368" s="237" t="str">
        <f t="shared" si="7"/>
        <v>-</v>
      </c>
    </row>
    <row r="369" spans="1:6" customFormat="1" ht="12.75" customHeight="1" x14ac:dyDescent="0.2">
      <c r="A369" s="236" t="s">
        <v>764</v>
      </c>
      <c r="B369" s="197" t="s">
        <v>765</v>
      </c>
      <c r="C369" s="113" t="s">
        <v>764</v>
      </c>
      <c r="D369" s="325">
        <f>SUM(D370:D377)</f>
        <v>1998.66</v>
      </c>
      <c r="E369" s="325">
        <f>SUM(E370:E377)</f>
        <v>1232.6600000000001</v>
      </c>
      <c r="F369" s="237">
        <f t="shared" si="7"/>
        <v>61.674321795603063</v>
      </c>
    </row>
    <row r="370" spans="1:6" customFormat="1" ht="12.75" customHeight="1" x14ac:dyDescent="0.2">
      <c r="A370" s="236" t="s">
        <v>766</v>
      </c>
      <c r="B370" s="197" t="s">
        <v>675</v>
      </c>
      <c r="C370" s="113" t="s">
        <v>766</v>
      </c>
      <c r="D370" s="326">
        <v>1998.66</v>
      </c>
      <c r="E370" s="326">
        <v>1232.6600000000001</v>
      </c>
      <c r="F370" s="237">
        <f t="shared" si="7"/>
        <v>61.674321795603063</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0</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0</v>
      </c>
      <c r="F375" s="237" t="str">
        <f t="shared" si="7"/>
        <v>-</v>
      </c>
    </row>
    <row r="376" spans="1:6" customFormat="1" ht="12.75" customHeight="1" x14ac:dyDescent="0.2">
      <c r="A376" s="236" t="s">
        <v>773</v>
      </c>
      <c r="B376" s="242" t="s">
        <v>687</v>
      </c>
      <c r="C376" s="113" t="s">
        <v>773</v>
      </c>
      <c r="D376" s="326">
        <v>0</v>
      </c>
      <c r="E376" s="326">
        <v>0</v>
      </c>
      <c r="F376" s="237" t="str">
        <f t="shared" si="7"/>
        <v>-</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0</v>
      </c>
      <c r="E378" s="325">
        <f>SUM(E379:E382)</f>
        <v>0</v>
      </c>
      <c r="F378" s="237" t="str">
        <f t="shared" si="7"/>
        <v>-</v>
      </c>
    </row>
    <row r="379" spans="1:6" customFormat="1" ht="12.75" customHeight="1" x14ac:dyDescent="0.2">
      <c r="A379" s="236" t="s">
        <v>777</v>
      </c>
      <c r="B379" s="197" t="s">
        <v>693</v>
      </c>
      <c r="C379" s="113" t="s">
        <v>777</v>
      </c>
      <c r="D379" s="326">
        <v>0</v>
      </c>
      <c r="E379" s="326">
        <v>0</v>
      </c>
      <c r="F379" s="237" t="str">
        <f t="shared" si="7"/>
        <v>-</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0</v>
      </c>
      <c r="E391" s="325">
        <f>SUM(E392:E395)</f>
        <v>0</v>
      </c>
      <c r="F391" s="237" t="str">
        <f t="shared" si="7"/>
        <v>-</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0</v>
      </c>
      <c r="E393" s="326">
        <v>0</v>
      </c>
      <c r="F393" s="237" t="str">
        <f t="shared" si="7"/>
        <v>-</v>
      </c>
    </row>
    <row r="394" spans="1:6" customFormat="1" ht="12.75" customHeight="1" x14ac:dyDescent="0.2">
      <c r="A394" s="236" t="s">
        <v>797</v>
      </c>
      <c r="B394" s="197" t="s">
        <v>723</v>
      </c>
      <c r="C394" s="113" t="s">
        <v>797</v>
      </c>
      <c r="D394" s="326">
        <v>0</v>
      </c>
      <c r="E394" s="326">
        <v>0</v>
      </c>
      <c r="F394" s="237" t="str">
        <f t="shared" ref="F394:F425" si="8">IF(D394&lt;&gt;0,IF(E394/D394&gt;=100,"&gt;&gt;100",E394/D394*100),"-")</f>
        <v>-</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0</v>
      </c>
      <c r="F402" s="237" t="str">
        <f t="shared" si="8"/>
        <v>-</v>
      </c>
    </row>
    <row r="403" spans="1:6" customFormat="1" ht="12.75" customHeight="1" x14ac:dyDescent="0.2">
      <c r="A403" s="236" t="s">
        <v>811</v>
      </c>
      <c r="B403" s="197" t="s">
        <v>812</v>
      </c>
      <c r="C403" s="113" t="s">
        <v>811</v>
      </c>
      <c r="D403" s="326">
        <v>0</v>
      </c>
      <c r="E403" s="326">
        <v>0</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0</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1998.66</v>
      </c>
      <c r="E408" s="325">
        <f>IF(E350&gt;=E298,E350-E298,0)</f>
        <v>1232.6600000000001</v>
      </c>
      <c r="F408" s="237">
        <f t="shared" si="8"/>
        <v>61.674321795603063</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0</v>
      </c>
      <c r="E410" s="326">
        <v>0</v>
      </c>
      <c r="F410" s="237" t="str">
        <f t="shared" si="8"/>
        <v>-</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140098.41</v>
      </c>
      <c r="E412" s="325">
        <f>E6+E298</f>
        <v>176675.96</v>
      </c>
      <c r="F412" s="237">
        <f t="shared" si="8"/>
        <v>126.10846903972714</v>
      </c>
    </row>
    <row r="413" spans="1:6" customFormat="1" ht="12.75" customHeight="1" x14ac:dyDescent="0.2">
      <c r="A413" s="236"/>
      <c r="B413" s="197" t="s">
        <v>831</v>
      </c>
      <c r="C413" s="113" t="s">
        <v>832</v>
      </c>
      <c r="D413" s="325">
        <f>D289+D350</f>
        <v>145240.07</v>
      </c>
      <c r="E413" s="325">
        <f>E289+E350</f>
        <v>174617.07000000004</v>
      </c>
      <c r="F413" s="237">
        <f t="shared" si="8"/>
        <v>120.22651187100091</v>
      </c>
    </row>
    <row r="414" spans="1:6" customFormat="1" ht="12.75" customHeight="1" x14ac:dyDescent="0.2">
      <c r="A414" s="236"/>
      <c r="B414" s="197" t="s">
        <v>833</v>
      </c>
      <c r="C414" s="113" t="s">
        <v>834</v>
      </c>
      <c r="D414" s="325">
        <f>IF(D412&gt;=D413,D412-D413,0)</f>
        <v>0</v>
      </c>
      <c r="E414" s="325">
        <f>IF(E412&gt;=E413,E412-E413,0)</f>
        <v>2058.8899999999558</v>
      </c>
      <c r="F414" s="237" t="str">
        <f t="shared" si="8"/>
        <v>-</v>
      </c>
    </row>
    <row r="415" spans="1:6" customFormat="1" ht="12.75" customHeight="1" x14ac:dyDescent="0.2">
      <c r="A415" s="236"/>
      <c r="B415" s="197" t="s">
        <v>835</v>
      </c>
      <c r="C415" s="113" t="s">
        <v>836</v>
      </c>
      <c r="D415" s="325">
        <f>IF(D413&gt;=D412,D413-D412,0)</f>
        <v>5141.6600000000035</v>
      </c>
      <c r="E415" s="325">
        <f>IF(E413&gt;=E412,E413-E412,0)</f>
        <v>0</v>
      </c>
      <c r="F415" s="237">
        <f t="shared" si="8"/>
        <v>0</v>
      </c>
    </row>
    <row r="416" spans="1:6" customFormat="1" ht="12.75" customHeight="1" x14ac:dyDescent="0.2">
      <c r="A416" s="248" t="s">
        <v>837</v>
      </c>
      <c r="B416" s="242" t="s">
        <v>838</v>
      </c>
      <c r="C416" s="115" t="s">
        <v>839</v>
      </c>
      <c r="D416" s="325">
        <f>IF(D292-D293+D409-D410&gt;=0,D292-D293+D409-D410,0)</f>
        <v>7203.56</v>
      </c>
      <c r="E416" s="325">
        <f>IF(E292-E293+E409-E410&gt;=0,E292-E293+E409-E410,0)</f>
        <v>1426.56</v>
      </c>
      <c r="F416" s="237">
        <f t="shared" si="8"/>
        <v>19.803541582217679</v>
      </c>
    </row>
    <row r="417" spans="1:6" customFormat="1" ht="12.75" customHeight="1" x14ac:dyDescent="0.2">
      <c r="A417" s="248" t="s">
        <v>837</v>
      </c>
      <c r="B417" s="197" t="s">
        <v>840</v>
      </c>
      <c r="C417" s="115" t="s">
        <v>841</v>
      </c>
      <c r="D417" s="325">
        <f>IF(D293-D292+D410-D409&gt;=0,D293-D292+D410-D409,0)</f>
        <v>0</v>
      </c>
      <c r="E417" s="325">
        <f>IF(E293-E292+E410-E409&gt;=0,E293-E292+E410-E409,0)</f>
        <v>0</v>
      </c>
      <c r="F417" s="237" t="str">
        <f t="shared" si="8"/>
        <v>-</v>
      </c>
    </row>
    <row r="418" spans="1:6" customFormat="1" ht="12.75" customHeight="1" x14ac:dyDescent="0.2">
      <c r="A418" s="245" t="s">
        <v>842</v>
      </c>
      <c r="B418" s="246" t="s">
        <v>843</v>
      </c>
      <c r="C418" s="114" t="s">
        <v>844</v>
      </c>
      <c r="D418" s="329">
        <f>D294+D411</f>
        <v>10375.299999999999</v>
      </c>
      <c r="E418" s="329">
        <f>E294+E411</f>
        <v>1182.1600000000001</v>
      </c>
      <c r="F418" s="247">
        <f t="shared" si="8"/>
        <v>11.393983788420577</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0</v>
      </c>
      <c r="E490" s="325">
        <f>SUM(E491:E493)</f>
        <v>0</v>
      </c>
      <c r="F490" s="237" t="str">
        <f t="shared" si="10"/>
        <v>-</v>
      </c>
    </row>
    <row r="491" spans="1:6" customFormat="1" ht="12.75" customHeight="1" x14ac:dyDescent="0.2">
      <c r="A491" s="236" t="s">
        <v>988</v>
      </c>
      <c r="B491" s="197" t="s">
        <v>989</v>
      </c>
      <c r="C491" s="113" t="s">
        <v>988</v>
      </c>
      <c r="D491" s="326">
        <v>0</v>
      </c>
      <c r="E491" s="326">
        <v>0</v>
      </c>
      <c r="F491" s="237" t="str">
        <f t="shared" si="10"/>
        <v>-</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0</v>
      </c>
      <c r="E528" s="325">
        <f>E529+E567+E580+E593+E625</f>
        <v>0</v>
      </c>
      <c r="F528" s="237" t="str">
        <f t="shared" si="10"/>
        <v>-</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0</v>
      </c>
      <c r="E593" s="325">
        <f>E594+E599+E603+E605+E612+E617</f>
        <v>0</v>
      </c>
      <c r="F593" s="237" t="str">
        <f t="shared" si="11"/>
        <v>-</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0</v>
      </c>
      <c r="E599" s="325">
        <f>SUM(E600:E602)</f>
        <v>0</v>
      </c>
      <c r="F599" s="237" t="str">
        <f t="shared" si="11"/>
        <v>-</v>
      </c>
    </row>
    <row r="600" spans="1:6" customFormat="1" ht="12.75" customHeight="1" x14ac:dyDescent="0.2">
      <c r="A600" s="236" t="s">
        <v>1197</v>
      </c>
      <c r="B600" s="197" t="s">
        <v>1198</v>
      </c>
      <c r="C600" s="113" t="s">
        <v>1197</v>
      </c>
      <c r="D600" s="326">
        <v>0</v>
      </c>
      <c r="E600" s="326">
        <v>0</v>
      </c>
      <c r="F600" s="237" t="str">
        <f t="shared" si="11"/>
        <v>-</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0</v>
      </c>
      <c r="E605" s="325">
        <f>SUM(E606:E611)</f>
        <v>0</v>
      </c>
      <c r="F605" s="237" t="str">
        <f t="shared" si="11"/>
        <v>-</v>
      </c>
    </row>
    <row r="606" spans="1:6" customFormat="1" ht="24" customHeight="1" x14ac:dyDescent="0.2">
      <c r="A606" s="236" t="s">
        <v>1209</v>
      </c>
      <c r="B606" s="197" t="s">
        <v>1210</v>
      </c>
      <c r="C606" s="113" t="s">
        <v>1209</v>
      </c>
      <c r="D606" s="326">
        <v>0</v>
      </c>
      <c r="E606" s="326">
        <v>0</v>
      </c>
      <c r="F606" s="237" t="str">
        <f t="shared" si="11"/>
        <v>-</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0</v>
      </c>
      <c r="F617" s="237" t="str">
        <f t="shared" si="12"/>
        <v>-</v>
      </c>
    </row>
    <row r="618" spans="1:6" customFormat="1" ht="12.75" customHeight="1" x14ac:dyDescent="0.2">
      <c r="A618" s="236" t="s">
        <v>1233</v>
      </c>
      <c r="B618" s="197" t="s">
        <v>1234</v>
      </c>
      <c r="C618" s="113" t="s">
        <v>1233</v>
      </c>
      <c r="D618" s="326">
        <v>0</v>
      </c>
      <c r="E618" s="326">
        <v>0</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0</v>
      </c>
      <c r="E635" s="325">
        <f>IF(E420-E528&gt;=0,E420-E528,0)</f>
        <v>0</v>
      </c>
      <c r="F635" s="237" t="str">
        <f t="shared" si="12"/>
        <v>-</v>
      </c>
    </row>
    <row r="636" spans="1:6" customFormat="1" ht="12.75" customHeight="1" x14ac:dyDescent="0.2">
      <c r="A636" s="236"/>
      <c r="B636" s="197" t="s">
        <v>1269</v>
      </c>
      <c r="C636" s="113" t="s">
        <v>1270</v>
      </c>
      <c r="D636" s="325">
        <f>IF(D528-D420&gt;=0,D528-D420,0)</f>
        <v>0</v>
      </c>
      <c r="E636" s="325">
        <f>IF(E528-E420&gt;=0,E528-E420,0)</f>
        <v>0</v>
      </c>
      <c r="F636" s="237" t="str">
        <f t="shared" si="12"/>
        <v>-</v>
      </c>
    </row>
    <row r="637" spans="1:6" customFormat="1" ht="12.75" customHeight="1" x14ac:dyDescent="0.2">
      <c r="A637" s="236" t="s">
        <v>1271</v>
      </c>
      <c r="B637" s="197" t="s">
        <v>1272</v>
      </c>
      <c r="C637" s="113" t="s">
        <v>1271</v>
      </c>
      <c r="D637" s="326">
        <v>0</v>
      </c>
      <c r="E637" s="326">
        <v>0</v>
      </c>
      <c r="F637" s="237" t="str">
        <f t="shared" si="12"/>
        <v>-</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140098.41</v>
      </c>
      <c r="E639" s="325">
        <f>E412+E420</f>
        <v>176675.96</v>
      </c>
      <c r="F639" s="237">
        <f t="shared" si="12"/>
        <v>126.10846903972714</v>
      </c>
    </row>
    <row r="640" spans="1:6" customFormat="1" ht="12.75" customHeight="1" x14ac:dyDescent="0.2">
      <c r="A640" s="236"/>
      <c r="B640" s="197" t="s">
        <v>1277</v>
      </c>
      <c r="C640" s="113" t="s">
        <v>1278</v>
      </c>
      <c r="D640" s="325">
        <f>D413+D528</f>
        <v>145240.07</v>
      </c>
      <c r="E640" s="325">
        <f>E413+E528</f>
        <v>174617.07000000004</v>
      </c>
      <c r="F640" s="237">
        <f t="shared" si="12"/>
        <v>120.22651187100091</v>
      </c>
    </row>
    <row r="641" spans="1:6" customFormat="1" ht="12.75" customHeight="1" x14ac:dyDescent="0.2">
      <c r="A641" s="236"/>
      <c r="B641" s="197" t="s">
        <v>1279</v>
      </c>
      <c r="C641" s="113" t="s">
        <v>1280</v>
      </c>
      <c r="D641" s="325">
        <f>IF(D639&gt;=D640,D639-D640,0)</f>
        <v>0</v>
      </c>
      <c r="E641" s="325">
        <f>IF(E639&gt;=E640,E639-E640,0)</f>
        <v>2058.8899999999558</v>
      </c>
      <c r="F641" s="237" t="str">
        <f t="shared" si="12"/>
        <v>-</v>
      </c>
    </row>
    <row r="642" spans="1:6" customFormat="1" ht="12.75" customHeight="1" x14ac:dyDescent="0.2">
      <c r="A642" s="236"/>
      <c r="B642" s="197" t="s">
        <v>1281</v>
      </c>
      <c r="C642" s="113" t="s">
        <v>1282</v>
      </c>
      <c r="D642" s="325">
        <f>IF(D640&gt;=D639,D640-D639,0)</f>
        <v>5141.6600000000035</v>
      </c>
      <c r="E642" s="325">
        <f>IF(E640&gt;=E639,E640-E639,0)</f>
        <v>0</v>
      </c>
      <c r="F642" s="237">
        <f t="shared" si="12"/>
        <v>0</v>
      </c>
    </row>
    <row r="643" spans="1:6" customFormat="1" ht="24" customHeight="1" x14ac:dyDescent="0.2">
      <c r="A643" s="248" t="s">
        <v>1283</v>
      </c>
      <c r="B643" s="197" t="s">
        <v>1284</v>
      </c>
      <c r="C643" s="115" t="s">
        <v>1283</v>
      </c>
      <c r="D643" s="325">
        <f>IF(D416-D417+D637-D638&gt;=0,D416-D417+D637-D638,0)</f>
        <v>7203.56</v>
      </c>
      <c r="E643" s="325">
        <f>IF(E416-E417+E637-E638&gt;=0,E416-E417+E637-E638,0)</f>
        <v>1426.56</v>
      </c>
      <c r="F643" s="237">
        <f t="shared" si="12"/>
        <v>19.803541582217679</v>
      </c>
    </row>
    <row r="644" spans="1:6" customFormat="1" ht="24" customHeight="1" x14ac:dyDescent="0.2">
      <c r="A644" s="248" t="s">
        <v>1285</v>
      </c>
      <c r="B644" s="197" t="s">
        <v>1286</v>
      </c>
      <c r="C644" s="115" t="s">
        <v>1285</v>
      </c>
      <c r="D644" s="325">
        <f>IF(D417-D416+D638-D637&gt;=0,D417-D416+D638-D637,0)</f>
        <v>0</v>
      </c>
      <c r="E644" s="325">
        <f>IF(E417-E416+E638-E637&gt;=0,E417-E416+E638-E637,0)</f>
        <v>0</v>
      </c>
      <c r="F644" s="237" t="str">
        <f t="shared" si="12"/>
        <v>-</v>
      </c>
    </row>
    <row r="645" spans="1:6" customFormat="1" ht="24" customHeight="1" x14ac:dyDescent="0.2">
      <c r="A645" s="236"/>
      <c r="B645" s="197" t="s">
        <v>1287</v>
      </c>
      <c r="C645" s="113" t="s">
        <v>1288</v>
      </c>
      <c r="D645" s="325">
        <f>IF(D641+D643-D642-D644&gt;=0,D641+D643-D642-D644,0)</f>
        <v>2061.8999999999969</v>
      </c>
      <c r="E645" s="325">
        <f>IF(E641+E643-E642-E644&gt;=0,E641+E643-E642-E644,0)</f>
        <v>3485.4499999999557</v>
      </c>
      <c r="F645" s="237">
        <f t="shared" si="12"/>
        <v>169.04069062514967</v>
      </c>
    </row>
    <row r="646" spans="1:6" customFormat="1" ht="24" customHeight="1" x14ac:dyDescent="0.2">
      <c r="A646" s="236"/>
      <c r="B646" s="197" t="s">
        <v>1289</v>
      </c>
      <c r="C646" s="113" t="s">
        <v>1290</v>
      </c>
      <c r="D646" s="325">
        <f>IF(D642+D644-D641-D643&gt;=0,D642+D644-D641-D643,0)</f>
        <v>0</v>
      </c>
      <c r="E646" s="325">
        <f>IF(E642+E644-E641-E643&gt;=0,E642+E644-E641-E643,0)</f>
        <v>0</v>
      </c>
      <c r="F646" s="237" t="str">
        <f t="shared" si="12"/>
        <v>-</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0</v>
      </c>
      <c r="E649" s="326">
        <v>0</v>
      </c>
      <c r="F649" s="237" t="str">
        <f t="shared" ref="F649:F712" si="13">IF(D649&lt;&gt;0,IF(E649/D649&gt;=100,"&gt;&gt;100",E649/D649*100),"-")</f>
        <v>-</v>
      </c>
    </row>
    <row r="650" spans="1:6" customFormat="1" ht="12.75" customHeight="1" x14ac:dyDescent="0.2">
      <c r="A650" s="236" t="s">
        <v>1297</v>
      </c>
      <c r="B650" s="197" t="s">
        <v>1298</v>
      </c>
      <c r="C650" s="113" t="s">
        <v>1297</v>
      </c>
      <c r="D650" s="326">
        <v>8815.6</v>
      </c>
      <c r="E650" s="326">
        <v>4249.84</v>
      </c>
      <c r="F650" s="237">
        <f t="shared" si="13"/>
        <v>48.20817641453786</v>
      </c>
    </row>
    <row r="651" spans="1:6" customFormat="1" ht="12.75" customHeight="1" x14ac:dyDescent="0.2">
      <c r="A651" s="236" t="s">
        <v>1299</v>
      </c>
      <c r="B651" s="197" t="s">
        <v>1300</v>
      </c>
      <c r="C651" s="113" t="s">
        <v>1299</v>
      </c>
      <c r="D651" s="326">
        <v>8815.6</v>
      </c>
      <c r="E651" s="326">
        <v>4249.84</v>
      </c>
      <c r="F651" s="237">
        <f t="shared" si="13"/>
        <v>48.20817641453786</v>
      </c>
    </row>
    <row r="652" spans="1:6" customFormat="1" ht="24" customHeight="1" x14ac:dyDescent="0.2">
      <c r="A652" s="236" t="s">
        <v>1294</v>
      </c>
      <c r="B652" s="197" t="s">
        <v>1301</v>
      </c>
      <c r="C652" s="113" t="s">
        <v>1302</v>
      </c>
      <c r="D652" s="325">
        <f>+D649+D650-D651</f>
        <v>0</v>
      </c>
      <c r="E652" s="325">
        <f>+E649+E650-E651</f>
        <v>0</v>
      </c>
      <c r="F652" s="237" t="str">
        <f t="shared" si="13"/>
        <v>-</v>
      </c>
    </row>
    <row r="653" spans="1:6" customFormat="1" ht="24" customHeight="1" x14ac:dyDescent="0.2">
      <c r="A653" s="236"/>
      <c r="B653" s="197" t="s">
        <v>1303</v>
      </c>
      <c r="C653" s="113" t="s">
        <v>1304</v>
      </c>
      <c r="D653" s="249"/>
      <c r="E653" s="249"/>
      <c r="F653" s="237" t="str">
        <f t="shared" si="13"/>
        <v>-</v>
      </c>
    </row>
    <row r="654" spans="1:6" customFormat="1" ht="24" customHeight="1" x14ac:dyDescent="0.2">
      <c r="A654" s="236"/>
      <c r="B654" s="197" t="s">
        <v>1305</v>
      </c>
      <c r="C654" s="113" t="s">
        <v>1306</v>
      </c>
      <c r="D654" s="249">
        <v>6</v>
      </c>
      <c r="E654" s="249">
        <v>6</v>
      </c>
      <c r="F654" s="237">
        <f t="shared" si="13"/>
        <v>100</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5</v>
      </c>
      <c r="E656" s="249">
        <v>6</v>
      </c>
      <c r="F656" s="237">
        <f t="shared" si="13"/>
        <v>120</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2654.45</v>
      </c>
      <c r="E661" s="326">
        <v>7500</v>
      </c>
      <c r="F661" s="237">
        <f t="shared" si="13"/>
        <v>282.54440656256475</v>
      </c>
    </row>
    <row r="662" spans="1:6" customFormat="1" ht="12.75" customHeight="1" x14ac:dyDescent="0.2">
      <c r="A662" s="236" t="s">
        <v>1322</v>
      </c>
      <c r="B662" s="197" t="s">
        <v>1323</v>
      </c>
      <c r="C662" s="113" t="s">
        <v>1322</v>
      </c>
      <c r="D662" s="326">
        <v>1327.23</v>
      </c>
      <c r="E662" s="326">
        <v>1550</v>
      </c>
      <c r="F662" s="237">
        <f t="shared" si="13"/>
        <v>116.78458142145671</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0</v>
      </c>
      <c r="E665" s="326">
        <v>0</v>
      </c>
      <c r="F665" s="237" t="str">
        <f t="shared" si="13"/>
        <v>-</v>
      </c>
    </row>
    <row r="666" spans="1:6" customFormat="1" ht="12.75" customHeight="1" x14ac:dyDescent="0.2">
      <c r="A666" s="236" t="s">
        <v>1330</v>
      </c>
      <c r="B666" s="197" t="s">
        <v>1331</v>
      </c>
      <c r="C666" s="113" t="s">
        <v>1330</v>
      </c>
      <c r="D666" s="326">
        <v>0</v>
      </c>
      <c r="E666" s="326">
        <v>0</v>
      </c>
      <c r="F666" s="237" t="str">
        <f t="shared" si="13"/>
        <v>-</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0</v>
      </c>
      <c r="E669" s="326">
        <v>0</v>
      </c>
      <c r="F669" s="237" t="str">
        <f t="shared" si="13"/>
        <v>-</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0</v>
      </c>
      <c r="E675" s="326">
        <v>0</v>
      </c>
      <c r="F675" s="237" t="str">
        <f t="shared" si="13"/>
        <v>-</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0</v>
      </c>
      <c r="E694" s="326">
        <v>0</v>
      </c>
      <c r="F694" s="237" t="str">
        <f t="shared" si="13"/>
        <v>-</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0</v>
      </c>
      <c r="E698" s="326">
        <v>0</v>
      </c>
      <c r="F698" s="237" t="str">
        <f t="shared" si="13"/>
        <v>-</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0</v>
      </c>
      <c r="E710" s="326">
        <v>0</v>
      </c>
      <c r="F710" s="237" t="str">
        <f t="shared" si="13"/>
        <v>-</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0</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1327.24</v>
      </c>
      <c r="E716" s="326">
        <v>3430.13</v>
      </c>
      <c r="F716" s="237">
        <f t="shared" si="14"/>
        <v>258.44082456827704</v>
      </c>
    </row>
    <row r="717" spans="1:6" customFormat="1" ht="12.75" customHeight="1" x14ac:dyDescent="0.2">
      <c r="A717" s="236" t="s">
        <v>1432</v>
      </c>
      <c r="B717" s="197" t="s">
        <v>1433</v>
      </c>
      <c r="C717" s="113" t="s">
        <v>1432</v>
      </c>
      <c r="D717" s="326">
        <v>1038.08</v>
      </c>
      <c r="E717" s="326">
        <v>0</v>
      </c>
      <c r="F717" s="237">
        <f t="shared" si="14"/>
        <v>0</v>
      </c>
    </row>
    <row r="718" spans="1:6" customFormat="1" ht="12.75" customHeight="1" x14ac:dyDescent="0.2">
      <c r="A718" s="236" t="s">
        <v>1434</v>
      </c>
      <c r="B718" s="197" t="s">
        <v>1435</v>
      </c>
      <c r="C718" s="113" t="s">
        <v>1434</v>
      </c>
      <c r="D718" s="326">
        <v>1054.9000000000001</v>
      </c>
      <c r="E718" s="326">
        <v>2666.6</v>
      </c>
      <c r="F718" s="237">
        <f t="shared" si="14"/>
        <v>252.78225424210822</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0</v>
      </c>
      <c r="E720" s="326">
        <v>0</v>
      </c>
      <c r="F720" s="237" t="str">
        <f t="shared" si="14"/>
        <v>-</v>
      </c>
    </row>
    <row r="721" spans="1:6" customFormat="1" ht="12.75" customHeight="1" x14ac:dyDescent="0.2">
      <c r="A721" s="236" t="s">
        <v>1440</v>
      </c>
      <c r="B721" s="197" t="s">
        <v>1441</v>
      </c>
      <c r="C721" s="113" t="s">
        <v>1440</v>
      </c>
      <c r="D721" s="326">
        <v>5542.25</v>
      </c>
      <c r="E721" s="326">
        <v>1904.72</v>
      </c>
      <c r="F721" s="237">
        <f t="shared" si="14"/>
        <v>34.367269610717671</v>
      </c>
    </row>
    <row r="722" spans="1:6" customFormat="1" ht="12.75" customHeight="1" x14ac:dyDescent="0.2">
      <c r="A722" s="236" t="s">
        <v>1442</v>
      </c>
      <c r="B722" s="197" t="s">
        <v>1443</v>
      </c>
      <c r="C722" s="113" t="s">
        <v>1442</v>
      </c>
      <c r="D722" s="326">
        <v>6243.16</v>
      </c>
      <c r="E722" s="326">
        <v>4716.43</v>
      </c>
      <c r="F722" s="237">
        <f t="shared" si="14"/>
        <v>75.54555705764389</v>
      </c>
    </row>
    <row r="723" spans="1:6" customFormat="1" ht="12.75" customHeight="1" x14ac:dyDescent="0.2">
      <c r="A723" s="236" t="s">
        <v>1444</v>
      </c>
      <c r="B723" s="197" t="s">
        <v>1445</v>
      </c>
      <c r="C723" s="113" t="s">
        <v>1444</v>
      </c>
      <c r="D723" s="326">
        <v>78.349999999999994</v>
      </c>
      <c r="E723" s="326">
        <v>0</v>
      </c>
      <c r="F723" s="237">
        <f t="shared" si="14"/>
        <v>0</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4292.49</v>
      </c>
      <c r="E725" s="326">
        <v>3269.4</v>
      </c>
      <c r="F725" s="237">
        <f t="shared" si="14"/>
        <v>76.165582214518849</v>
      </c>
    </row>
    <row r="726" spans="1:6" customFormat="1" ht="12.75" customHeight="1" x14ac:dyDescent="0.2">
      <c r="A726" s="236" t="s">
        <v>1450</v>
      </c>
      <c r="B726" s="197" t="s">
        <v>1451</v>
      </c>
      <c r="C726" s="113" t="s">
        <v>1450</v>
      </c>
      <c r="D726" s="326">
        <v>0</v>
      </c>
      <c r="E726" s="326">
        <v>1673.64</v>
      </c>
      <c r="F726" s="237" t="str">
        <f t="shared" si="14"/>
        <v>-</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0</v>
      </c>
      <c r="E739" s="326">
        <v>0</v>
      </c>
      <c r="F739" s="237" t="str">
        <f t="shared" si="14"/>
        <v>-</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0</v>
      </c>
      <c r="E742" s="326">
        <v>0</v>
      </c>
      <c r="F742" s="237" t="str">
        <f t="shared" si="14"/>
        <v>-</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0</v>
      </c>
      <c r="E816" s="326">
        <v>0</v>
      </c>
      <c r="F816" s="237" t="str">
        <f t="shared" si="15"/>
        <v>-</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0</v>
      </c>
      <c r="E821" s="326">
        <v>0</v>
      </c>
      <c r="F821" s="237" t="str">
        <f t="shared" si="15"/>
        <v>-</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0</v>
      </c>
      <c r="E823" s="326">
        <v>0</v>
      </c>
      <c r="F823" s="237" t="str">
        <f t="shared" si="15"/>
        <v>-</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0</v>
      </c>
      <c r="E826" s="326">
        <v>0</v>
      </c>
      <c r="F826" s="237" t="str">
        <f t="shared" si="15"/>
        <v>-</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0</v>
      </c>
      <c r="E830" s="326">
        <v>0</v>
      </c>
      <c r="F830" s="237" t="str">
        <f t="shared" si="15"/>
        <v>-</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0</v>
      </c>
      <c r="E879" s="326">
        <v>0</v>
      </c>
      <c r="F879" s="237" t="str">
        <f t="shared" si="16"/>
        <v>-</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0</v>
      </c>
      <c r="E947" s="326">
        <v>0</v>
      </c>
      <c r="F947" s="237" t="str">
        <f t="shared" si="17"/>
        <v>-</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0</v>
      </c>
      <c r="E954" s="326">
        <v>0</v>
      </c>
      <c r="F954" s="237" t="str">
        <f t="shared" si="17"/>
        <v>-</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0</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6" sqref="E16"/>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4">
        <f>D7+D68</f>
        <v>1348259.79</v>
      </c>
      <c r="E6" s="334">
        <f>E7+E68</f>
        <v>1319504.1700000002</v>
      </c>
      <c r="F6" s="310">
        <f t="shared" ref="F6:F37" si="0">IF(D6&gt;0,IF(E6/D6&gt;=100,"&gt;&gt;100",E6/D6*100),"-")</f>
        <v>97.86720480627848</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3">
        <f>D8+D12+D51+D52+D56+D63</f>
        <v>1333702.33</v>
      </c>
      <c r="E7" s="333">
        <f>E8+E12+E51+E52+E56+E63</f>
        <v>1313515.33</v>
      </c>
      <c r="F7" s="311">
        <f t="shared" si="0"/>
        <v>98.48639388670783</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3">
        <f>D9+D10-D11</f>
        <v>0</v>
      </c>
      <c r="E8" s="333">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16286.55</v>
      </c>
      <c r="E10" s="335">
        <v>16286.55</v>
      </c>
      <c r="F10" s="311">
        <f t="shared" si="0"/>
        <v>100</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16286.55</v>
      </c>
      <c r="E11" s="335">
        <v>16286.55</v>
      </c>
      <c r="F11" s="311">
        <f t="shared" si="0"/>
        <v>100</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3">
        <f>D13+D19+D29+D35+D41+D45</f>
        <v>1333702.33</v>
      </c>
      <c r="E12" s="333">
        <f>E13+E19+E29+E35+E41+E45</f>
        <v>1313382.8500000001</v>
      </c>
      <c r="F12" s="311">
        <f t="shared" si="0"/>
        <v>98.476460635710211</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3">
        <f>SUM(D14:D17)-D18</f>
        <v>1333702.33</v>
      </c>
      <c r="E13" s="333">
        <f>SUM(E14:E17)-E18</f>
        <v>1313382.8500000001</v>
      </c>
      <c r="F13" s="311">
        <f t="shared" si="0"/>
        <v>98.476460635710211</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1676949.06</v>
      </c>
      <c r="E15" s="335">
        <v>1676949.06</v>
      </c>
      <c r="F15" s="311">
        <f t="shared" si="0"/>
        <v>100</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343246.73</v>
      </c>
      <c r="E18" s="335">
        <v>363566.21</v>
      </c>
      <c r="F18" s="311">
        <f t="shared" si="0"/>
        <v>105.91978836914193</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3">
        <f>SUM(D20:D27)-D28</f>
        <v>0</v>
      </c>
      <c r="E19" s="333">
        <f>SUM(E20:E27)-E28</f>
        <v>0</v>
      </c>
      <c r="F19" s="311" t="str">
        <f t="shared" si="0"/>
        <v>-</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31059.15</v>
      </c>
      <c r="E20" s="335">
        <v>32159.33</v>
      </c>
      <c r="F20" s="311">
        <f t="shared" si="0"/>
        <v>103.54220897867457</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0</v>
      </c>
      <c r="E21" s="335">
        <v>0</v>
      </c>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419.4</v>
      </c>
      <c r="E22" s="335">
        <v>419.4</v>
      </c>
      <c r="F22" s="311">
        <f t="shared" si="0"/>
        <v>100</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1985.11</v>
      </c>
      <c r="E25" s="335">
        <v>1985.11</v>
      </c>
      <c r="F25" s="311">
        <f t="shared" si="0"/>
        <v>100</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0</v>
      </c>
      <c r="E26" s="335">
        <v>0</v>
      </c>
      <c r="F26" s="311" t="str">
        <f t="shared" si="0"/>
        <v>-</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33463.660000000003</v>
      </c>
      <c r="E28" s="335">
        <v>34563.839999999997</v>
      </c>
      <c r="F28" s="311">
        <f t="shared" si="0"/>
        <v>103.28768580603554</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3">
        <f>SUM(D30:D33)-D34</f>
        <v>0</v>
      </c>
      <c r="E29" s="333">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3">
        <f>SUM(D36:D39)-D40</f>
        <v>0</v>
      </c>
      <c r="E35" s="333">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3">
        <f>SUM(D42:D43)-D44</f>
        <v>0</v>
      </c>
      <c r="E41" s="333">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3">
        <f>SUM(D46:D49)-D50</f>
        <v>0</v>
      </c>
      <c r="E45" s="333">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0</v>
      </c>
      <c r="E47" s="335">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0</v>
      </c>
      <c r="E50" s="335">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3">
        <f>SUM(D53:D54)-D55</f>
        <v>0</v>
      </c>
      <c r="E52" s="333">
        <f>SUM(E53:E54)-E55</f>
        <v>132.48000000000002</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1308.81</v>
      </c>
      <c r="E54" s="335">
        <v>1693.67</v>
      </c>
      <c r="F54" s="311">
        <f t="shared" si="1"/>
        <v>129.40533767315347</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1308.81</v>
      </c>
      <c r="E55" s="335">
        <v>1561.19</v>
      </c>
      <c r="F55" s="311">
        <f t="shared" si="1"/>
        <v>119.28316562373456</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3">
        <f>SUM(D57:D62)</f>
        <v>0</v>
      </c>
      <c r="E56" s="333">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3">
        <f>SUM(D64:D67)</f>
        <v>0</v>
      </c>
      <c r="E63" s="333">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3">
        <f>D69+D78+D87+D118+D134+D146+D164+D170</f>
        <v>14557.46</v>
      </c>
      <c r="E68" s="333">
        <f>E69+E78+E87+E118+E134+E146+E164+E170</f>
        <v>5988.84</v>
      </c>
      <c r="F68" s="311">
        <f t="shared" si="1"/>
        <v>41.139319634057046</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3">
        <f>+D70+D75+D76+D77</f>
        <v>0</v>
      </c>
      <c r="E69" s="333">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3">
        <f>SUM(D71:D74)</f>
        <v>0</v>
      </c>
      <c r="E70" s="333">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0</v>
      </c>
      <c r="E72" s="335">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3">
        <f>D79+SUM(D82:D84)-D85+D86</f>
        <v>188.1</v>
      </c>
      <c r="E78" s="333">
        <f>E79+SUM(E82:E84)-E85+E86</f>
        <v>0</v>
      </c>
      <c r="F78" s="311">
        <f t="shared" si="2"/>
        <v>0</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3">
        <f>SUM(D80:D81)</f>
        <v>0</v>
      </c>
      <c r="E79" s="333">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188.1</v>
      </c>
      <c r="E86" s="335">
        <v>0</v>
      </c>
      <c r="F86" s="311">
        <f t="shared" si="2"/>
        <v>0</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3">
        <f>D88+D106-D117</f>
        <v>0</v>
      </c>
      <c r="E87" s="333">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3">
        <f>SUM(D89:D105)</f>
        <v>0</v>
      </c>
      <c r="E88" s="333">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3">
        <f>SUM(D107:D116)</f>
        <v>0</v>
      </c>
      <c r="E106" s="333">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3">
        <f>D119+D126-D133</f>
        <v>0</v>
      </c>
      <c r="E118" s="333">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3">
        <f>SUM(D120:D125)</f>
        <v>0</v>
      </c>
      <c r="E119" s="333">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3">
        <f>SUM(D127:D132)</f>
        <v>0</v>
      </c>
      <c r="E126" s="333">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3">
        <f>D135+D142-D145</f>
        <v>0</v>
      </c>
      <c r="E134" s="333">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3">
        <f>SUM(D136:D141)</f>
        <v>0</v>
      </c>
      <c r="E135" s="333">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3">
        <f>SUM(D143:D144)</f>
        <v>0</v>
      </c>
      <c r="E142" s="333">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3">
        <f>SUM(D147:D149)+SUM(D158:D162)-D163</f>
        <v>14369.359999999999</v>
      </c>
      <c r="E146" s="333">
        <f>SUM(E147:E149)+SUM(E158:E162)-E163</f>
        <v>5988.84</v>
      </c>
      <c r="F146" s="311">
        <f t="shared" si="4"/>
        <v>41.6778478651798</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3">
        <f>SUM(D150:D157)</f>
        <v>0</v>
      </c>
      <c r="E149" s="333">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10375.299999999999</v>
      </c>
      <c r="E160" s="335">
        <v>1182.1600000000001</v>
      </c>
      <c r="F160" s="311">
        <f t="shared" si="4"/>
        <v>11.393983788420577</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3994.06</v>
      </c>
      <c r="E161" s="335">
        <v>4806.68</v>
      </c>
      <c r="F161" s="311">
        <f t="shared" si="4"/>
        <v>120.34571338437581</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0</v>
      </c>
      <c r="E163" s="335">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3">
        <f>SUM(D165:D168)-D169</f>
        <v>0</v>
      </c>
      <c r="E164" s="333">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3">
        <f>SUM(D171:D173)</f>
        <v>0</v>
      </c>
      <c r="E170" s="333">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3">
        <f>D176+D237</f>
        <v>1348259.79</v>
      </c>
      <c r="E175" s="333">
        <f>E176+E237</f>
        <v>1319504.17</v>
      </c>
      <c r="F175" s="311">
        <f t="shared" ref="F175:F206" si="6">IF(D175&gt;0,IF(E175/D175&gt;=100,"&gt;&gt;100",E175/D175*100),"-")</f>
        <v>97.867204806278465</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3">
        <f>D177+D189+D190+D206+D234</f>
        <v>2567.5</v>
      </c>
      <c r="E176" s="333">
        <f>E177+E189+E190+E206+E234</f>
        <v>1321.23</v>
      </c>
      <c r="F176" s="311">
        <f t="shared" si="6"/>
        <v>51.459785783836423</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3">
        <f>SUM(D178:D180)+SUM(D184:D188)</f>
        <v>2567.5</v>
      </c>
      <c r="E177" s="333">
        <f>SUM(E178:E180)+SUM(E184:E188)</f>
        <v>1057.53</v>
      </c>
      <c r="F177" s="311">
        <f t="shared" si="6"/>
        <v>41.18909444985394</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0</v>
      </c>
      <c r="E178" s="335">
        <v>0</v>
      </c>
      <c r="F178" s="311" t="str">
        <f t="shared" si="6"/>
        <v>-</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2567.5</v>
      </c>
      <c r="E179" s="335">
        <v>1057.53</v>
      </c>
      <c r="F179" s="311">
        <f t="shared" si="6"/>
        <v>41.18909444985394</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3">
        <f>SUM(D181:D183)</f>
        <v>0</v>
      </c>
      <c r="E180" s="333">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0</v>
      </c>
      <c r="E188" s="335">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263.7</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3">
        <f>D191+D198-D205</f>
        <v>0</v>
      </c>
      <c r="E190" s="333">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3">
        <f>SUM(D192:D197)</f>
        <v>0</v>
      </c>
      <c r="E191" s="333">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3">
        <f>SUM(D199:D204)</f>
        <v>0</v>
      </c>
      <c r="E198" s="333">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3">
        <f>D207+D224</f>
        <v>0</v>
      </c>
      <c r="E206" s="333">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3">
        <f>SUM(D208:D223)</f>
        <v>0</v>
      </c>
      <c r="E207" s="333">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3">
        <f>SUM(D225:D233)</f>
        <v>0</v>
      </c>
      <c r="E224" s="333">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3">
        <f>SUM(D235:D236)</f>
        <v>0</v>
      </c>
      <c r="E234" s="333">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3">
        <f>+D238+D245-D254+SUM(D255:D257)</f>
        <v>1345692.29</v>
      </c>
      <c r="E237" s="333">
        <f>+E238+E245-E254+SUM(E255:E257)</f>
        <v>1318182.94</v>
      </c>
      <c r="F237" s="311">
        <f t="shared" si="7"/>
        <v>97.955747372231727</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3">
        <f>D239-D242</f>
        <v>1333255.0900000001</v>
      </c>
      <c r="E238" s="333">
        <f>E239-E242</f>
        <v>1313515.33</v>
      </c>
      <c r="F238" s="311">
        <f t="shared" si="7"/>
        <v>98.5194311165165</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3">
        <f>SUM(D240:D241)</f>
        <v>1333702.33</v>
      </c>
      <c r="E239" s="333">
        <f>SUM(E240:E241)</f>
        <v>1313515.33</v>
      </c>
      <c r="F239" s="311">
        <f t="shared" ref="F239:F270" si="8">IF(D239&gt;0,IF(E239/D239&gt;=100,"&gt;&gt;100",E239/D239*100),"-")</f>
        <v>98.48639388670783</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1333702.33</v>
      </c>
      <c r="E240" s="335">
        <v>1313515.33</v>
      </c>
      <c r="F240" s="311">
        <f t="shared" si="8"/>
        <v>98.48639388670783</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3">
        <f>SUM(D243:D244)</f>
        <v>447.24</v>
      </c>
      <c r="E242" s="333">
        <f>SUM(E243:E244)</f>
        <v>0</v>
      </c>
      <c r="F242" s="311">
        <f t="shared" si="8"/>
        <v>0</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447.24</v>
      </c>
      <c r="E243" s="335">
        <v>0</v>
      </c>
      <c r="F243" s="311">
        <f t="shared" si="8"/>
        <v>0</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3">
        <f>D246-D250</f>
        <v>2061.8999999999996</v>
      </c>
      <c r="E245" s="333">
        <f>E246-E250</f>
        <v>3485.45</v>
      </c>
      <c r="F245" s="311">
        <f t="shared" si="8"/>
        <v>169.0406906251516</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3">
        <f>SUM(D247:D249)</f>
        <v>4060.56</v>
      </c>
      <c r="E246" s="333">
        <f>SUM(E247:E249)</f>
        <v>4718.1099999999997</v>
      </c>
      <c r="F246" s="311">
        <f t="shared" si="8"/>
        <v>116.19357921074925</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4060.56</v>
      </c>
      <c r="E247" s="335">
        <v>4718.1099999999997</v>
      </c>
      <c r="F247" s="311">
        <f t="shared" si="8"/>
        <v>116.19357921074925</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3">
        <f>SUM(D251:D253)</f>
        <v>1998.66</v>
      </c>
      <c r="E250" s="333">
        <f>SUM(E251:E253)</f>
        <v>1232.6600000000001</v>
      </c>
      <c r="F250" s="311">
        <f t="shared" si="8"/>
        <v>61.674321795603063</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1998.66</v>
      </c>
      <c r="E252" s="335">
        <v>1232.6600000000001</v>
      </c>
      <c r="F252" s="311">
        <f t="shared" si="8"/>
        <v>61.674321795603063</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10375.299999999999</v>
      </c>
      <c r="E255" s="335">
        <v>1182.1600000000001</v>
      </c>
      <c r="F255" s="311">
        <f t="shared" si="8"/>
        <v>11.393983788420577</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3">
        <v>0</v>
      </c>
      <c r="E258" s="333">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3">
        <f>D260</f>
        <v>0</v>
      </c>
      <c r="E259" s="333">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14369.36</v>
      </c>
      <c r="E264" s="335">
        <v>5988.84</v>
      </c>
      <c r="F264" s="311">
        <f t="shared" si="9"/>
        <v>41.6778478651798</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180.14</v>
      </c>
      <c r="E268" s="335">
        <v>0</v>
      </c>
      <c r="F268" s="311">
        <f t="shared" si="9"/>
        <v>0</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7.96</v>
      </c>
      <c r="E269" s="335">
        <v>0</v>
      </c>
      <c r="F269" s="311">
        <f t="shared" si="9"/>
        <v>0</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2567.5</v>
      </c>
      <c r="E287" s="335">
        <v>1057.53</v>
      </c>
      <c r="F287" s="311">
        <f t="shared" si="9"/>
        <v>41.18909444985394</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0</v>
      </c>
      <c r="E288" s="335">
        <v>0</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263.7</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024" manualBreakCount="102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09" sqref="E109 E109"/>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40">
        <f>D6+D10+D13+SUM(D17:D21)</f>
        <v>0</v>
      </c>
      <c r="E5" s="340">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1">
        <f>SUM(D7:D9)</f>
        <v>0</v>
      </c>
      <c r="E6" s="341">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39">
        <v>0</v>
      </c>
      <c r="E7" s="339">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39">
        <v>0</v>
      </c>
      <c r="E8" s="339">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39">
        <v>0</v>
      </c>
      <c r="E9" s="33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1">
        <f>SUM(D11:D12)</f>
        <v>0</v>
      </c>
      <c r="E10" s="341">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39">
        <v>0</v>
      </c>
      <c r="E11" s="33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39">
        <v>0</v>
      </c>
      <c r="E12" s="33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1">
        <f>SUM(D14:D16)</f>
        <v>0</v>
      </c>
      <c r="E13" s="341">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39">
        <v>0</v>
      </c>
      <c r="E14" s="33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39">
        <v>0</v>
      </c>
      <c r="E15" s="33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39">
        <v>0</v>
      </c>
      <c r="E16" s="33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39">
        <v>0</v>
      </c>
      <c r="E17" s="33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39">
        <v>0</v>
      </c>
      <c r="E18" s="33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39">
        <v>0</v>
      </c>
      <c r="E19" s="33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39">
        <v>0</v>
      </c>
      <c r="E20" s="33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39">
        <v>0</v>
      </c>
      <c r="E21" s="339">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1">
        <f>SUM(D23:D27)</f>
        <v>0</v>
      </c>
      <c r="E22" s="341">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39">
        <v>0</v>
      </c>
      <c r="E23" s="33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39">
        <v>0</v>
      </c>
      <c r="E24" s="339">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39">
        <v>0</v>
      </c>
      <c r="E25" s="33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39">
        <v>0</v>
      </c>
      <c r="E26" s="33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39">
        <v>0</v>
      </c>
      <c r="E27" s="33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1">
        <f>SUM(D29:D34)</f>
        <v>0</v>
      </c>
      <c r="E28" s="341">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39">
        <v>0</v>
      </c>
      <c r="E29" s="339">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39">
        <v>0</v>
      </c>
      <c r="E30" s="339">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39">
        <v>0</v>
      </c>
      <c r="E31" s="33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39">
        <v>0</v>
      </c>
      <c r="E32" s="33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39">
        <v>0</v>
      </c>
      <c r="E33" s="33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39">
        <v>0</v>
      </c>
      <c r="E34" s="339">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1">
        <f>D36+D39+D43+D50+D54+D60+D61+D66+D74</f>
        <v>0</v>
      </c>
      <c r="E35" s="341">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1">
        <f>SUM(D37:D38)</f>
        <v>0</v>
      </c>
      <c r="E36" s="341">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39">
        <v>0</v>
      </c>
      <c r="E37" s="339">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39">
        <v>0</v>
      </c>
      <c r="E38" s="33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1">
        <f>SUM(D40:D42)</f>
        <v>0</v>
      </c>
      <c r="E39" s="341">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39">
        <v>0</v>
      </c>
      <c r="E40" s="339">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39">
        <v>0</v>
      </c>
      <c r="E41" s="33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39">
        <v>0</v>
      </c>
      <c r="E42" s="339">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1">
        <f>SUM(D44:D49)</f>
        <v>0</v>
      </c>
      <c r="E43" s="341">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39">
        <v>0</v>
      </c>
      <c r="E44" s="33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39">
        <v>0</v>
      </c>
      <c r="E45" s="33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39">
        <v>0</v>
      </c>
      <c r="E46" s="33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39">
        <v>0</v>
      </c>
      <c r="E47" s="33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39">
        <v>0</v>
      </c>
      <c r="E48" s="33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39">
        <v>0</v>
      </c>
      <c r="E49" s="33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1">
        <f>SUM(D51:D53)</f>
        <v>0</v>
      </c>
      <c r="E50" s="341">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39">
        <v>0</v>
      </c>
      <c r="E51" s="33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39">
        <v>0</v>
      </c>
      <c r="E52" s="33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39">
        <v>0</v>
      </c>
      <c r="E53" s="33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1">
        <f>SUM(D55:D59)</f>
        <v>0</v>
      </c>
      <c r="E54" s="341">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39">
        <v>0</v>
      </c>
      <c r="E55" s="339">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39">
        <v>0</v>
      </c>
      <c r="E56" s="339">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39">
        <v>0</v>
      </c>
      <c r="E57" s="33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39">
        <v>0</v>
      </c>
      <c r="E58" s="339">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39">
        <v>0</v>
      </c>
      <c r="E59" s="33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39">
        <v>0</v>
      </c>
      <c r="E60" s="33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1">
        <f>SUM(D62:D65)</f>
        <v>0</v>
      </c>
      <c r="E61" s="341">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39">
        <v>0</v>
      </c>
      <c r="E62" s="33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39">
        <v>0</v>
      </c>
      <c r="E63" s="33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39">
        <v>0</v>
      </c>
      <c r="E64" s="339">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39">
        <v>0</v>
      </c>
      <c r="E65" s="339">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1">
        <f>SUM(D67:D73)</f>
        <v>0</v>
      </c>
      <c r="E66" s="341">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39">
        <v>0</v>
      </c>
      <c r="E67" s="339">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39">
        <v>0</v>
      </c>
      <c r="E68" s="33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39">
        <v>0</v>
      </c>
      <c r="E69" s="33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39">
        <v>0</v>
      </c>
      <c r="E70" s="33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39">
        <v>0</v>
      </c>
      <c r="E71" s="33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39">
        <v>0</v>
      </c>
      <c r="E72" s="33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39">
        <v>0</v>
      </c>
      <c r="E73" s="33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39">
        <v>0</v>
      </c>
      <c r="E74" s="339">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1">
        <f>SUM(D76:D81)</f>
        <v>0</v>
      </c>
      <c r="E75" s="341">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39">
        <v>0</v>
      </c>
      <c r="E76" s="339">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39">
        <v>0</v>
      </c>
      <c r="E77" s="33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39">
        <v>0</v>
      </c>
      <c r="E78" s="33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39">
        <v>0</v>
      </c>
      <c r="E79" s="33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39">
        <v>0</v>
      </c>
      <c r="E80" s="33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39">
        <v>0</v>
      </c>
      <c r="E81" s="339">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1">
        <f>SUM(D83:D88)</f>
        <v>0</v>
      </c>
      <c r="E82" s="341">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39">
        <v>0</v>
      </c>
      <c r="E83" s="33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39">
        <v>0</v>
      </c>
      <c r="E84" s="339">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39">
        <v>0</v>
      </c>
      <c r="E85" s="33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39">
        <v>0</v>
      </c>
      <c r="E86" s="339">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39">
        <v>0</v>
      </c>
      <c r="E87" s="33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39">
        <v>0</v>
      </c>
      <c r="E88" s="339">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1">
        <f>D90+D94+D99+D104+D105+D106</f>
        <v>0</v>
      </c>
      <c r="E89" s="341">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1">
        <f>SUM(D91:D93)</f>
        <v>0</v>
      </c>
      <c r="E90" s="341">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39">
        <v>0</v>
      </c>
      <c r="E91" s="33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39">
        <v>0</v>
      </c>
      <c r="E92" s="33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39">
        <v>0</v>
      </c>
      <c r="E93" s="33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1">
        <f>SUM(D95:D98)</f>
        <v>0</v>
      </c>
      <c r="E94" s="341">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39">
        <v>0</v>
      </c>
      <c r="E95" s="339">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39">
        <v>0</v>
      </c>
      <c r="E96" s="33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39">
        <v>0</v>
      </c>
      <c r="E97" s="33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39">
        <v>0</v>
      </c>
      <c r="E98" s="33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1">
        <f>SUM(D100:D103)</f>
        <v>0</v>
      </c>
      <c r="E99" s="341">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39">
        <v>0</v>
      </c>
      <c r="E100" s="33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39">
        <v>0</v>
      </c>
      <c r="E101" s="33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39">
        <v>0</v>
      </c>
      <c r="E102" s="33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39">
        <v>0</v>
      </c>
      <c r="E103" s="33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39">
        <v>0</v>
      </c>
      <c r="E104" s="33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39">
        <v>0</v>
      </c>
      <c r="E105" s="33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39">
        <v>0</v>
      </c>
      <c r="E106" s="339">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1">
        <f>SUM(D108:D113)</f>
        <v>145240.07</v>
      </c>
      <c r="E107" s="341">
        <f>SUM(E108:E113)</f>
        <v>174617.07</v>
      </c>
      <c r="F107" s="255">
        <f t="shared" si="3"/>
        <v>120.22651187100088</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39">
        <v>0</v>
      </c>
      <c r="E108" s="339">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39">
        <v>145240.07</v>
      </c>
      <c r="E109" s="339">
        <v>174617.07</v>
      </c>
      <c r="F109" s="255">
        <f t="shared" si="3"/>
        <v>120.22651187100088</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39">
        <v>0</v>
      </c>
      <c r="E110" s="33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39">
        <v>0</v>
      </c>
      <c r="E111" s="339">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39">
        <v>0</v>
      </c>
      <c r="E112" s="33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39">
        <v>0</v>
      </c>
      <c r="E113" s="339">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1">
        <f>D115+D118+D121+D122+SUM(D125:D128)</f>
        <v>0</v>
      </c>
      <c r="E114" s="341">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1">
        <f>SUM(D116:D117)</f>
        <v>0</v>
      </c>
      <c r="E115" s="341">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39">
        <v>0</v>
      </c>
      <c r="E116" s="339">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39">
        <v>0</v>
      </c>
      <c r="E117" s="339">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1">
        <f>SUM(D119:D120)</f>
        <v>0</v>
      </c>
      <c r="E118" s="341">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39">
        <v>0</v>
      </c>
      <c r="E119" s="33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39">
        <v>0</v>
      </c>
      <c r="E120" s="339">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39">
        <v>0</v>
      </c>
      <c r="E121" s="339">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1">
        <f>SUM(D123:D124)</f>
        <v>0</v>
      </c>
      <c r="E122" s="341">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39">
        <v>0</v>
      </c>
      <c r="E123" s="33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39">
        <v>0</v>
      </c>
      <c r="E124" s="33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39">
        <v>0</v>
      </c>
      <c r="E125" s="339">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39">
        <v>0</v>
      </c>
      <c r="E126" s="33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39">
        <v>0</v>
      </c>
      <c r="E127" s="33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39">
        <v>0</v>
      </c>
      <c r="E128" s="339">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1">
        <f>D130+D133+SUM(D134:D140)</f>
        <v>0</v>
      </c>
      <c r="E129" s="341">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1">
        <f>SUM(D131:D132)</f>
        <v>0</v>
      </c>
      <c r="E130" s="341">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39">
        <v>0</v>
      </c>
      <c r="E131" s="33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39">
        <v>0</v>
      </c>
      <c r="E132" s="339">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39">
        <v>0</v>
      </c>
      <c r="E133" s="339">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39">
        <v>0</v>
      </c>
      <c r="E134" s="33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39">
        <v>0</v>
      </c>
      <c r="E135" s="33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39">
        <v>0</v>
      </c>
      <c r="E136" s="33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39">
        <v>0</v>
      </c>
      <c r="E137" s="339">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39">
        <v>0</v>
      </c>
      <c r="E138" s="339">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39">
        <v>0</v>
      </c>
      <c r="E139" s="33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39">
        <v>0</v>
      </c>
      <c r="E140" s="339">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145240.07</v>
      </c>
      <c r="E141" s="342">
        <f>E5+E22+E28+E35+E75+E82+E89+E107+E114+E129</f>
        <v>174617.07</v>
      </c>
      <c r="F141" s="262">
        <f t="shared" si="4"/>
        <v>120.22651187100088</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A2" sqref="A2 A2 A2:E2"/>
    </sheetView>
  </sheetViews>
  <sheetFormatPr defaultColWidth="21.57031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40">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1">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1">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39">
        <v>0</v>
      </c>
      <c r="E8" s="345">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39">
        <v>0</v>
      </c>
      <c r="E9" s="345">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39">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39">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39">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39">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1">
        <f>SUM(D15:D21)</f>
        <v>0</v>
      </c>
      <c r="E14" s="341">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39">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39">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39">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39">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39">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39">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39">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1">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1">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39">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39">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39">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39">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39">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39">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1">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39">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39">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39">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39">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39">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39">
        <v>0</v>
      </c>
      <c r="E36" s="345">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39">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1">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1">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39">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39">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39">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39">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1">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39">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39">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39">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93" sqref="D93 D93"/>
    </sheetView>
  </sheetViews>
  <sheetFormatPr defaultColWidth="21.57031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2567.5</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174617.07</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173384.41</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116020.11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57364.3</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0</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1232.6600000000001</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175863.34</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174894.38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116020.11</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58874.27</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0</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968.96</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1321.2300000000105</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1.66</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1.66</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1.66</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1.66</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1319.57</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1055.8699999999999</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263.7</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3" zoomScale="98" zoomScaleNormal="98" workbookViewId="0">
      <selection activeCell="C191" sqref="C191 C191"/>
    </sheetView>
  </sheetViews>
  <sheetFormatPr defaultColWidth="20.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2</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33992</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2</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O.K.</v>
      </c>
      <c r="C218" s="200" t="s">
        <v>3251</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Provjera</v>
      </c>
      <c r="C223" s="200" t="s">
        <v>3256</v>
      </c>
      <c r="D223" s="128"/>
      <c r="E223" s="256">
        <f t="shared" si="12"/>
        <v>0</v>
      </c>
      <c r="F223" s="256">
        <f t="shared" si="13"/>
        <v>1</v>
      </c>
      <c r="G223" s="256"/>
      <c r="H223" s="256"/>
      <c r="I223" s="256"/>
      <c r="J223" s="256"/>
      <c r="K223" s="256"/>
      <c r="L223" s="256">
        <f>IF(AND('PR-RAS'!D190&gt;0,'PR-RAS'!D726=0),1,0)</f>
        <v>1</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1.5703125"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2025-01-31T12:15:34Z</cp:lastPrinted>
  <dcterms:created xsi:type="dcterms:W3CDTF">2022-04-01T05:14:30Z</dcterms:created>
  <dcterms:modified xsi:type="dcterms:W3CDTF">2025-02-11T08:18:10Z</dcterms:modified>
</cp:coreProperties>
</file>